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bonarowska\Desktop\MONITORING POP\SPRAWOZDANIA Z POP i PDK\POP\"/>
    </mc:Choice>
  </mc:AlternateContent>
  <bookViews>
    <workbookView xWindow="0" yWindow="0" windowWidth="19200" windowHeight="10335" tabRatio="756" activeTab="7"/>
  </bookViews>
  <sheets>
    <sheet name="Informacje ogólne" sheetId="1" r:id="rId1"/>
    <sheet name="strPł02" sheetId="3" r:id="rId2"/>
    <sheet name="strPł03" sheetId="4" r:id="rId3"/>
    <sheet name="strPł04" sheetId="6" r:id="rId4"/>
    <sheet name="strPł05" sheetId="8" r:id="rId5"/>
    <sheet name="strPł06" sheetId="7" r:id="rId6"/>
    <sheet name="strPł07" sheetId="5" r:id="rId7"/>
    <sheet name="strPł08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4" l="1"/>
  <c r="L4" i="4"/>
  <c r="N5" i="4" l="1"/>
  <c r="M5" i="4"/>
  <c r="L5" i="4"/>
  <c r="N4" i="4" l="1"/>
  <c r="M13" i="3"/>
  <c r="M12" i="3"/>
  <c r="M11" i="3"/>
  <c r="M10" i="3"/>
  <c r="M9" i="3"/>
  <c r="M8" i="3"/>
  <c r="M7" i="3"/>
  <c r="M6" i="3"/>
  <c r="M5" i="3"/>
  <c r="M4" i="3"/>
  <c r="M14" i="3" s="1"/>
  <c r="L13" i="3"/>
  <c r="L12" i="3"/>
  <c r="L11" i="3"/>
  <c r="L10" i="3"/>
  <c r="L9" i="3"/>
  <c r="L8" i="3"/>
  <c r="L7" i="3"/>
  <c r="L6" i="3"/>
  <c r="L5" i="3"/>
  <c r="L4" i="3"/>
  <c r="L14" i="3" s="1"/>
  <c r="K13" i="3"/>
  <c r="K12" i="3"/>
  <c r="K11" i="3"/>
  <c r="K10" i="3"/>
  <c r="K9" i="3"/>
  <c r="K8" i="3"/>
  <c r="K7" i="3"/>
  <c r="K6" i="3"/>
  <c r="K5" i="3"/>
  <c r="K4" i="3"/>
  <c r="I14" i="3" l="1"/>
  <c r="K14" i="3" l="1"/>
</calcChain>
</file>

<file path=xl/sharedStrings.xml><?xml version="1.0" encoding="utf-8"?>
<sst xmlns="http://schemas.openxmlformats.org/spreadsheetml/2006/main" count="482" uniqueCount="413">
  <si>
    <t>Informacje ogólne na temat sprawozdania z Programu ochrony powietrza</t>
  </si>
  <si>
    <t>Zawartość</t>
  </si>
  <si>
    <t>Opis</t>
  </si>
  <si>
    <t>Strefa</t>
  </si>
  <si>
    <t>Nazwa jednostki przekazującej sprawozdanie</t>
  </si>
  <si>
    <t>Adres pocztowy jednostki przekazującej sprawozdanie</t>
  </si>
  <si>
    <t>Nazwisko osoby do kontaktu</t>
  </si>
  <si>
    <t>Numer służbowego telefonu osoby do kontaktu</t>
  </si>
  <si>
    <t>Numer służbowego faksu osoby do kontaktu</t>
  </si>
  <si>
    <t xml:space="preserve">Służbowy adres e-mail osoby do kontaktu </t>
  </si>
  <si>
    <t>Uwagi</t>
  </si>
  <si>
    <t>L.p.</t>
  </si>
  <si>
    <t>Kod działania naprawczego określony w załączniku nr 4 do uchwały</t>
  </si>
  <si>
    <t>Skala czasowa działań naprawczych</t>
  </si>
  <si>
    <t>Kategoria źródeł emisji, której dotyczy działanie naprawcze</t>
  </si>
  <si>
    <t>A</t>
  </si>
  <si>
    <t>C</t>
  </si>
  <si>
    <t>E</t>
  </si>
  <si>
    <t>D</t>
  </si>
  <si>
    <t>nie dotyczy</t>
  </si>
  <si>
    <t>Łącznie</t>
  </si>
  <si>
    <t>L. p.</t>
  </si>
  <si>
    <r>
      <t xml:space="preserve">Opis zadań wykonanych w ramach działania naprawczego </t>
    </r>
    <r>
      <rPr>
        <i/>
        <sz val="9"/>
        <color rgb="FFFF0000"/>
        <rFont val="Arial"/>
        <family val="2"/>
        <charset val="238"/>
      </rPr>
      <t>(należy opisać działanie naprawcze,                          np. podłączenie do sieci cieplnej                             3 budynków usytuowanych przy ul. Kwiatowej 7, Prostej 2 itp.)</t>
    </r>
  </si>
  <si>
    <r>
      <t xml:space="preserve">Szacunkowa wysokość całkowita kosztów (PLN) </t>
    </r>
    <r>
      <rPr>
        <i/>
        <sz val="9"/>
        <color rgb="FFFF0000"/>
        <rFont val="Arial"/>
        <family val="2"/>
        <charset val="238"/>
      </rPr>
      <t>(należy wpisać koszty całkowite                         wraz ze źródłami finansowania)</t>
    </r>
  </si>
  <si>
    <r>
      <t xml:space="preserve">Liczba dokumentów planistycznych </t>
    </r>
    <r>
      <rPr>
        <i/>
        <sz val="9"/>
        <color rgb="FFFF0000"/>
        <rFont val="Arial"/>
        <family val="2"/>
        <charset val="238"/>
      </rPr>
      <t>(należy wpisać liczbę dokumentów planistycznych,                         w których uwzględniono potrzeby ochrony jakości powietrza  ( w sztukach))</t>
    </r>
  </si>
  <si>
    <t>B</t>
  </si>
  <si>
    <r>
      <t xml:space="preserve">Data rozpoczęcia zadania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</si>
  <si>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 xml:space="preserve">Data zakończenia zadania                     </t>
    </r>
    <r>
      <rPr>
        <i/>
        <sz val="9"/>
        <color rgb="FFFF0000"/>
        <rFont val="Arial"/>
        <family val="2"/>
        <charset val="238"/>
      </rPr>
      <t>(należy wpisać datę zakończenia zadania: dzień.miesiąc.rok)</t>
    </r>
  </si>
  <si>
    <r>
      <t xml:space="preserve">Uwagi                             </t>
    </r>
    <r>
      <rPr>
        <i/>
        <sz val="9"/>
        <color rgb="FFFF0000"/>
        <rFont val="Arial"/>
        <family val="2"/>
        <charset val="238"/>
      </rPr>
      <t>(wpisać ewentualne uwagi i wyjaśnienia)</t>
    </r>
  </si>
  <si>
    <r>
      <t xml:space="preserve">Częstotliwość mycia dróg                    </t>
    </r>
    <r>
      <rPr>
        <i/>
        <sz val="9"/>
        <color rgb="FFFF0000"/>
        <rFont val="Arial"/>
        <family val="2"/>
        <charset val="238"/>
      </rPr>
      <t>(należy wpisać częstotliwość mycia dróg                       w szt./rok)</t>
    </r>
  </si>
  <si>
    <r>
      <t xml:space="preserve">Opis zadań wykonanych w ramach działania naprawczego </t>
    </r>
    <r>
      <rPr>
        <i/>
        <sz val="9"/>
        <color rgb="FFFF0000"/>
        <rFont val="Arial"/>
        <family val="2"/>
        <charset val="238"/>
      </rPr>
      <t>(należy wskazać, które ulice były czyszczone                              np. ul. Puławska na odcinku…)</t>
    </r>
  </si>
  <si>
    <r>
      <t xml:space="preserve">Data rozpoczęcia/zakończenia zadania                                                       </t>
    </r>
    <r>
      <rPr>
        <i/>
        <sz val="9"/>
        <color rgb="FFFF0000"/>
        <rFont val="Arial"/>
        <family val="2"/>
        <charset val="238"/>
      </rPr>
      <t>(należy wpisać datę rozpoczęcia eksploatacji pojazdów): dzień.miesiąc.rok)</t>
    </r>
  </si>
  <si>
    <r>
      <t xml:space="preserve">Data rozpoczęcia/zakończenia zadania                                  </t>
    </r>
    <r>
      <rPr>
        <i/>
        <sz val="9"/>
        <color rgb="FFFF0000"/>
        <rFont val="Arial"/>
        <family val="2"/>
        <charset val="238"/>
      </rPr>
      <t>(należy wpisać nr                                                         i datę podjęcia uchwały w której uwzględniono potrzeby ochrony jakości powietrza)</t>
    </r>
  </si>
  <si>
    <r>
      <t xml:space="preserve">Uwagi     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</si>
  <si>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t xml:space="preserve">Andrzejewo </t>
  </si>
  <si>
    <t>Baboszewo</t>
  </si>
  <si>
    <t xml:space="preserve">Baranowo </t>
  </si>
  <si>
    <t xml:space="preserve">Baranów </t>
  </si>
  <si>
    <t xml:space="preserve">Belsk Duży </t>
  </si>
  <si>
    <t>Białobrzegi</t>
  </si>
  <si>
    <t xml:space="preserve">Bielany </t>
  </si>
  <si>
    <t xml:space="preserve">Bielsk </t>
  </si>
  <si>
    <t>Bieżuń</t>
  </si>
  <si>
    <t>Błędów</t>
  </si>
  <si>
    <t>Błonie</t>
  </si>
  <si>
    <t>Bodzanów</t>
  </si>
  <si>
    <t xml:space="preserve">Boguty-Pianki </t>
  </si>
  <si>
    <t>Borkowice</t>
  </si>
  <si>
    <t xml:space="preserve">Borowie </t>
  </si>
  <si>
    <t>Brańszczyk</t>
  </si>
  <si>
    <t xml:space="preserve">Brochów </t>
  </si>
  <si>
    <t>Brok</t>
  </si>
  <si>
    <t>Brudzeń Duży</t>
  </si>
  <si>
    <t>Brwinów</t>
  </si>
  <si>
    <t xml:space="preserve">Bulkowo </t>
  </si>
  <si>
    <t>Cegłów</t>
  </si>
  <si>
    <t>Celestynów</t>
  </si>
  <si>
    <t xml:space="preserve">Ceranów </t>
  </si>
  <si>
    <t>Chlewiska</t>
  </si>
  <si>
    <t>Chorzele</t>
  </si>
  <si>
    <t>Chotcza</t>
  </si>
  <si>
    <t>Chynów</t>
  </si>
  <si>
    <t xml:space="preserve">Ciechanów </t>
  </si>
  <si>
    <t>Ciechanów gm. miejska</t>
  </si>
  <si>
    <t>Ciepielów</t>
  </si>
  <si>
    <t>Czarnia</t>
  </si>
  <si>
    <t xml:space="preserve">Czernice Borowe </t>
  </si>
  <si>
    <t xml:space="preserve">Czerwin </t>
  </si>
  <si>
    <t xml:space="preserve">Czerwińsk nad Wisłą </t>
  </si>
  <si>
    <t xml:space="preserve">Czerwonka </t>
  </si>
  <si>
    <t xml:space="preserve">Czosnów </t>
  </si>
  <si>
    <t xml:space="preserve">Dąbrówka </t>
  </si>
  <si>
    <t xml:space="preserve">Dębe Wielkie </t>
  </si>
  <si>
    <t xml:space="preserve">Długosiodło </t>
  </si>
  <si>
    <t>Dobre</t>
  </si>
  <si>
    <t>Domanice</t>
  </si>
  <si>
    <t xml:space="preserve">Drobin </t>
  </si>
  <si>
    <t xml:space="preserve">Dzierzążnia </t>
  </si>
  <si>
    <t xml:space="preserve">Dzierzgowo </t>
  </si>
  <si>
    <t xml:space="preserve">Garbatka-Letnisko </t>
  </si>
  <si>
    <t xml:space="preserve">Garwolin </t>
  </si>
  <si>
    <t>Garwolin gm. miejska</t>
  </si>
  <si>
    <t xml:space="preserve">Gąbin </t>
  </si>
  <si>
    <t xml:space="preserve">Gielniów </t>
  </si>
  <si>
    <t xml:space="preserve">Glinojeck </t>
  </si>
  <si>
    <t xml:space="preserve">Głowaczów </t>
  </si>
  <si>
    <t xml:space="preserve">Gniewoszów </t>
  </si>
  <si>
    <t xml:space="preserve">Gołymin-Ośrodek </t>
  </si>
  <si>
    <t xml:space="preserve">Gostynin </t>
  </si>
  <si>
    <t>Gostynin gm. miejska</t>
  </si>
  <si>
    <t xml:space="preserve">Goszczyn </t>
  </si>
  <si>
    <t xml:space="preserve">Goworowo </t>
  </si>
  <si>
    <t xml:space="preserve">Gozdowo </t>
  </si>
  <si>
    <t xml:space="preserve">Góra Kalwaria </t>
  </si>
  <si>
    <t xml:space="preserve">Górzno </t>
  </si>
  <si>
    <t xml:space="preserve">Gózd </t>
  </si>
  <si>
    <t xml:space="preserve">Grabów nad Pilicą </t>
  </si>
  <si>
    <t xml:space="preserve">Grębków </t>
  </si>
  <si>
    <t xml:space="preserve">Grodzisk Mazowiecki </t>
  </si>
  <si>
    <t xml:space="preserve">Grójec </t>
  </si>
  <si>
    <t xml:space="preserve">Grudusk </t>
  </si>
  <si>
    <t xml:space="preserve">Gzy </t>
  </si>
  <si>
    <t xml:space="preserve">Halinów </t>
  </si>
  <si>
    <t xml:space="preserve">Huszlew </t>
  </si>
  <si>
    <t xml:space="preserve">Iłów </t>
  </si>
  <si>
    <t xml:space="preserve">Iłża </t>
  </si>
  <si>
    <t xml:space="preserve">Izabelin </t>
  </si>
  <si>
    <t xml:space="preserve">Jabłonna </t>
  </si>
  <si>
    <t>Jabłonna Lacka</t>
  </si>
  <si>
    <t>Jadów</t>
  </si>
  <si>
    <t xml:space="preserve">Jaktorów </t>
  </si>
  <si>
    <t xml:space="preserve">Jakubów </t>
  </si>
  <si>
    <t xml:space="preserve">Jasieniec </t>
  </si>
  <si>
    <t xml:space="preserve">Jastrząb </t>
  </si>
  <si>
    <t xml:space="preserve">Jastrzębia </t>
  </si>
  <si>
    <t xml:space="preserve">Jedlińsk </t>
  </si>
  <si>
    <t xml:space="preserve">Jedlnia-Letnisko </t>
  </si>
  <si>
    <t xml:space="preserve">Jednorożec </t>
  </si>
  <si>
    <t xml:space="preserve">Joniec </t>
  </si>
  <si>
    <t xml:space="preserve">Józefów </t>
  </si>
  <si>
    <t xml:space="preserve">Kadzidło </t>
  </si>
  <si>
    <t>Kałuszyn</t>
  </si>
  <si>
    <t xml:space="preserve">Kampinos </t>
  </si>
  <si>
    <t>Karczew</t>
  </si>
  <si>
    <t>Karniewo</t>
  </si>
  <si>
    <t>Kazanów</t>
  </si>
  <si>
    <t>Klembów</t>
  </si>
  <si>
    <t xml:space="preserve">Klwów </t>
  </si>
  <si>
    <t xml:space="preserve">Kobyłka </t>
  </si>
  <si>
    <t xml:space="preserve">Kołbiel </t>
  </si>
  <si>
    <t xml:space="preserve">Konstancin-Jeziorna </t>
  </si>
  <si>
    <t xml:space="preserve">Korczew </t>
  </si>
  <si>
    <t xml:space="preserve">Korytnica </t>
  </si>
  <si>
    <t xml:space="preserve">Kosów Lacki </t>
  </si>
  <si>
    <t xml:space="preserve">Kotuń </t>
  </si>
  <si>
    <t xml:space="preserve">Kowala </t>
  </si>
  <si>
    <t xml:space="preserve">Kozienice </t>
  </si>
  <si>
    <t xml:space="preserve">Krasne </t>
  </si>
  <si>
    <t xml:space="preserve">Krasnosielc </t>
  </si>
  <si>
    <t xml:space="preserve">Krzynowłoga Mała </t>
  </si>
  <si>
    <t xml:space="preserve">Kuczbork-Osada </t>
  </si>
  <si>
    <t xml:space="preserve">Latowicz </t>
  </si>
  <si>
    <t xml:space="preserve">Legionowo </t>
  </si>
  <si>
    <t xml:space="preserve">Lelis </t>
  </si>
  <si>
    <t xml:space="preserve">Leoncin </t>
  </si>
  <si>
    <t xml:space="preserve">Leszno </t>
  </si>
  <si>
    <t xml:space="preserve">Lesznowola </t>
  </si>
  <si>
    <t xml:space="preserve">Lipowiec Kościelny </t>
  </si>
  <si>
    <t xml:space="preserve">Lipsko </t>
  </si>
  <si>
    <t xml:space="preserve">Liw </t>
  </si>
  <si>
    <t xml:space="preserve">Lubowidz </t>
  </si>
  <si>
    <t xml:space="preserve">Lutocin </t>
  </si>
  <si>
    <t xml:space="preserve">Łaskarzew </t>
  </si>
  <si>
    <t>Łaskarzew  gm. miejska</t>
  </si>
  <si>
    <t xml:space="preserve">Łąck </t>
  </si>
  <si>
    <t xml:space="preserve">Łochów </t>
  </si>
  <si>
    <t xml:space="preserve">Łomianki </t>
  </si>
  <si>
    <t xml:space="preserve">Łosice </t>
  </si>
  <si>
    <t xml:space="preserve">Łyse </t>
  </si>
  <si>
    <t xml:space="preserve">Maciejowice </t>
  </si>
  <si>
    <t xml:space="preserve">Magnuszew </t>
  </si>
  <si>
    <t xml:space="preserve">Maków Mazowiecki </t>
  </si>
  <si>
    <t xml:space="preserve">Mała Wieś </t>
  </si>
  <si>
    <t xml:space="preserve">Małkinia Górna </t>
  </si>
  <si>
    <t xml:space="preserve">Marki </t>
  </si>
  <si>
    <t xml:space="preserve">Miastków Kościelny </t>
  </si>
  <si>
    <t xml:space="preserve">Michałowice </t>
  </si>
  <si>
    <t>Miedzna</t>
  </si>
  <si>
    <t xml:space="preserve">Milanówek </t>
  </si>
  <si>
    <t xml:space="preserve">Mińsk Mazowiecki </t>
  </si>
  <si>
    <t>Mińsk Mazowiecki gm. miejska</t>
  </si>
  <si>
    <t xml:space="preserve">Mirów </t>
  </si>
  <si>
    <t xml:space="preserve">Mława </t>
  </si>
  <si>
    <t xml:space="preserve">Młodzieszyn </t>
  </si>
  <si>
    <t xml:space="preserve">Młynarze </t>
  </si>
  <si>
    <t xml:space="preserve">Mochowo </t>
  </si>
  <si>
    <t xml:space="preserve">Mogielnica </t>
  </si>
  <si>
    <t xml:space="preserve">Mokobody </t>
  </si>
  <si>
    <t xml:space="preserve">Mordy </t>
  </si>
  <si>
    <t xml:space="preserve">Mrozy </t>
  </si>
  <si>
    <t xml:space="preserve">Mszczonów </t>
  </si>
  <si>
    <t xml:space="preserve">Myszyniec </t>
  </si>
  <si>
    <t xml:space="preserve">Nadarzyn </t>
  </si>
  <si>
    <t xml:space="preserve">Naruszewo </t>
  </si>
  <si>
    <t xml:space="preserve">Nasielsk </t>
  </si>
  <si>
    <t xml:space="preserve">Nieporęt </t>
  </si>
  <si>
    <t xml:space="preserve">Nowa Sucha </t>
  </si>
  <si>
    <t>Nowe Miasto</t>
  </si>
  <si>
    <t xml:space="preserve">Nowe Miasto nad Pilicą </t>
  </si>
  <si>
    <t xml:space="preserve">Nowy Duninów </t>
  </si>
  <si>
    <t xml:space="preserve">Nowy Dwór Mazowiecki </t>
  </si>
  <si>
    <t xml:space="preserve">Nur </t>
  </si>
  <si>
    <t xml:space="preserve">Obryte </t>
  </si>
  <si>
    <t xml:space="preserve">Odrzywół </t>
  </si>
  <si>
    <t xml:space="preserve">Ojrzeń </t>
  </si>
  <si>
    <t xml:space="preserve">Olszanka </t>
  </si>
  <si>
    <t xml:space="preserve">Olszewo-Borki </t>
  </si>
  <si>
    <t xml:space="preserve">Opinogóra Górna </t>
  </si>
  <si>
    <t xml:space="preserve">Orońsko </t>
  </si>
  <si>
    <t xml:space="preserve">Osieck </t>
  </si>
  <si>
    <t xml:space="preserve">Ostrołęka </t>
  </si>
  <si>
    <t xml:space="preserve">Ostrów Mazowiecka </t>
  </si>
  <si>
    <t>Ostrów Mazowiecka gm. miejska</t>
  </si>
  <si>
    <t xml:space="preserve">Otwock </t>
  </si>
  <si>
    <t xml:space="preserve">Ożarów Mazowiecki </t>
  </si>
  <si>
    <t xml:space="preserve">Pacyna </t>
  </si>
  <si>
    <t xml:space="preserve">Paprotnia </t>
  </si>
  <si>
    <t xml:space="preserve">Parysów </t>
  </si>
  <si>
    <t xml:space="preserve">Piaseczno </t>
  </si>
  <si>
    <t xml:space="preserve">Piastów </t>
  </si>
  <si>
    <t xml:space="preserve">Pilawa </t>
  </si>
  <si>
    <t xml:space="preserve">Pionki </t>
  </si>
  <si>
    <t>Pionki gm. miejska</t>
  </si>
  <si>
    <t xml:space="preserve">Platerów </t>
  </si>
  <si>
    <t xml:space="preserve">Płoniawy-Bramura </t>
  </si>
  <si>
    <t xml:space="preserve">Płońsk </t>
  </si>
  <si>
    <t xml:space="preserve">Pniewy </t>
  </si>
  <si>
    <t xml:space="preserve">Podkowa Leśna </t>
  </si>
  <si>
    <t xml:space="preserve">Pokrzywnica </t>
  </si>
  <si>
    <t xml:space="preserve">Policzna </t>
  </si>
  <si>
    <t xml:space="preserve">Pomiechówek </t>
  </si>
  <si>
    <t xml:space="preserve">Poświętne </t>
  </si>
  <si>
    <t xml:space="preserve">Potworów </t>
  </si>
  <si>
    <t xml:space="preserve">Prażmów </t>
  </si>
  <si>
    <t xml:space="preserve">Promna </t>
  </si>
  <si>
    <t xml:space="preserve">Pruszków </t>
  </si>
  <si>
    <t>Przasnysz gm. Miejska</t>
  </si>
  <si>
    <t xml:space="preserve">Przasnysz </t>
  </si>
  <si>
    <t xml:space="preserve">Przesmyki </t>
  </si>
  <si>
    <t xml:space="preserve">Przyłęk </t>
  </si>
  <si>
    <t xml:space="preserve">Przysucha </t>
  </si>
  <si>
    <t xml:space="preserve">Przytyk </t>
  </si>
  <si>
    <t xml:space="preserve">Pułtusk </t>
  </si>
  <si>
    <t xml:space="preserve">Puszcza Mariańska </t>
  </si>
  <si>
    <t xml:space="preserve">Raciąż </t>
  </si>
  <si>
    <t>Raciąż gm. miejska</t>
  </si>
  <si>
    <t xml:space="preserve">Radzanowo </t>
  </si>
  <si>
    <t xml:space="preserve">Radzanów </t>
  </si>
  <si>
    <t xml:space="preserve">Radziejowice </t>
  </si>
  <si>
    <t xml:space="preserve">Radzymin </t>
  </si>
  <si>
    <t xml:space="preserve">Raszyn </t>
  </si>
  <si>
    <t xml:space="preserve">Regimin </t>
  </si>
  <si>
    <t xml:space="preserve">Repki </t>
  </si>
  <si>
    <t xml:space="preserve">Rościszewo </t>
  </si>
  <si>
    <t xml:space="preserve">Różan </t>
  </si>
  <si>
    <t xml:space="preserve">Rusinów </t>
  </si>
  <si>
    <t xml:space="preserve">Rybno </t>
  </si>
  <si>
    <t xml:space="preserve">Rząśnik </t>
  </si>
  <si>
    <t xml:space="preserve">Rzeczniów </t>
  </si>
  <si>
    <t xml:space="preserve">Rzekuń </t>
  </si>
  <si>
    <t xml:space="preserve">Rzewnie </t>
  </si>
  <si>
    <t xml:space="preserve">Sabnie </t>
  </si>
  <si>
    <t xml:space="preserve">Sadowne </t>
  </si>
  <si>
    <t xml:space="preserve">Sanniki </t>
  </si>
  <si>
    <t xml:space="preserve">Sarnaki </t>
  </si>
  <si>
    <t xml:space="preserve">Serock </t>
  </si>
  <si>
    <t xml:space="preserve">Sieciechów </t>
  </si>
  <si>
    <t xml:space="preserve">Siedlce </t>
  </si>
  <si>
    <t>Siedlce gm. miejska</t>
  </si>
  <si>
    <t xml:space="preserve">Siemiątkowo </t>
  </si>
  <si>
    <t xml:space="preserve">Siennica </t>
  </si>
  <si>
    <t xml:space="preserve">Sienno </t>
  </si>
  <si>
    <t>Sierpc gm. Miejska</t>
  </si>
  <si>
    <t xml:space="preserve">Sierpc </t>
  </si>
  <si>
    <t xml:space="preserve">Skaryszew </t>
  </si>
  <si>
    <t xml:space="preserve">Skórzec </t>
  </si>
  <si>
    <t xml:space="preserve">Słubice </t>
  </si>
  <si>
    <t xml:space="preserve">Słupno </t>
  </si>
  <si>
    <t xml:space="preserve">Sobienie-Jeziory </t>
  </si>
  <si>
    <t xml:space="preserve">Sobolew </t>
  </si>
  <si>
    <t xml:space="preserve">Sochaczew </t>
  </si>
  <si>
    <t>Sochaczew gm. miejska</t>
  </si>
  <si>
    <t xml:space="preserve">Sochocin </t>
  </si>
  <si>
    <t xml:space="preserve">Sokołów Podlaski </t>
  </si>
  <si>
    <t>Sokołów Podlaski  gm. miejska</t>
  </si>
  <si>
    <t xml:space="preserve">Solec nad Wisłą </t>
  </si>
  <si>
    <t xml:space="preserve">Somianka </t>
  </si>
  <si>
    <t xml:space="preserve">Sońsk </t>
  </si>
  <si>
    <t xml:space="preserve">Stanisławów </t>
  </si>
  <si>
    <t xml:space="preserve">Stara Biała </t>
  </si>
  <si>
    <t xml:space="preserve">Stara Błotnica </t>
  </si>
  <si>
    <t xml:space="preserve">Stara Kornica </t>
  </si>
  <si>
    <t xml:space="preserve">Stare Babice </t>
  </si>
  <si>
    <t xml:space="preserve">Staroźreby </t>
  </si>
  <si>
    <t xml:space="preserve">Stary Lubotyń </t>
  </si>
  <si>
    <t xml:space="preserve">Sterdyń </t>
  </si>
  <si>
    <t xml:space="preserve">Stoczek </t>
  </si>
  <si>
    <t xml:space="preserve">Strachówka </t>
  </si>
  <si>
    <t xml:space="preserve">Stromiec </t>
  </si>
  <si>
    <t xml:space="preserve">Strzegowo </t>
  </si>
  <si>
    <t xml:space="preserve">Stupsk </t>
  </si>
  <si>
    <t xml:space="preserve">Suchożebry </t>
  </si>
  <si>
    <t xml:space="preserve">Sulejówek </t>
  </si>
  <si>
    <t xml:space="preserve">Sypniewo </t>
  </si>
  <si>
    <t xml:space="preserve">Szczawin Kościelny </t>
  </si>
  <si>
    <t xml:space="preserve">Szczutowo </t>
  </si>
  <si>
    <t xml:space="preserve">Szelków </t>
  </si>
  <si>
    <t xml:space="preserve">Szreńsk </t>
  </si>
  <si>
    <t xml:space="preserve">Szulborze Wielkie </t>
  </si>
  <si>
    <t xml:space="preserve">Szydłowiec </t>
  </si>
  <si>
    <t xml:space="preserve">Szydłowo </t>
  </si>
  <si>
    <t xml:space="preserve">Świercze </t>
  </si>
  <si>
    <t xml:space="preserve">Tarczyn </t>
  </si>
  <si>
    <t xml:space="preserve">Tczów </t>
  </si>
  <si>
    <t xml:space="preserve">Teresin </t>
  </si>
  <si>
    <t xml:space="preserve">Tłuszcz </t>
  </si>
  <si>
    <t xml:space="preserve">Trojanów </t>
  </si>
  <si>
    <t xml:space="preserve">Troszyn </t>
  </si>
  <si>
    <t xml:space="preserve">Warka </t>
  </si>
  <si>
    <t xml:space="preserve">Wąsewo </t>
  </si>
  <si>
    <t xml:space="preserve">Węgrów </t>
  </si>
  <si>
    <t xml:space="preserve">Wiązowna </t>
  </si>
  <si>
    <t xml:space="preserve">Wieczfnia Kościelna </t>
  </si>
  <si>
    <t xml:space="preserve">Wieliszew </t>
  </si>
  <si>
    <t xml:space="preserve">Wieniawa </t>
  </si>
  <si>
    <t xml:space="preserve">Wierzbica </t>
  </si>
  <si>
    <t xml:space="preserve">Wierzbno </t>
  </si>
  <si>
    <t xml:space="preserve">Wilga </t>
  </si>
  <si>
    <t xml:space="preserve">Winnica </t>
  </si>
  <si>
    <t xml:space="preserve">Wiskitki </t>
  </si>
  <si>
    <t xml:space="preserve">Wiśniew </t>
  </si>
  <si>
    <t xml:space="preserve">Wiśniewo </t>
  </si>
  <si>
    <t xml:space="preserve">Wodynie </t>
  </si>
  <si>
    <t xml:space="preserve">Wolanów </t>
  </si>
  <si>
    <t xml:space="preserve">Wołomin </t>
  </si>
  <si>
    <t xml:space="preserve">Wyszków </t>
  </si>
  <si>
    <t xml:space="preserve">Wyszogród </t>
  </si>
  <si>
    <t xml:space="preserve">Wyśmierzyce </t>
  </si>
  <si>
    <t xml:space="preserve">Zabrodzie </t>
  </si>
  <si>
    <t xml:space="preserve">Zakroczym </t>
  </si>
  <si>
    <t xml:space="preserve">Zakrzew </t>
  </si>
  <si>
    <t xml:space="preserve">Załuski </t>
  </si>
  <si>
    <t xml:space="preserve">Zaręby Kościelne </t>
  </si>
  <si>
    <t xml:space="preserve">Zatory </t>
  </si>
  <si>
    <t xml:space="preserve">Zawidz </t>
  </si>
  <si>
    <t xml:space="preserve">Ząbki </t>
  </si>
  <si>
    <t xml:space="preserve">Zbuczyn </t>
  </si>
  <si>
    <t xml:space="preserve">Zielonka </t>
  </si>
  <si>
    <t xml:space="preserve">Zwoleń </t>
  </si>
  <si>
    <t xml:space="preserve">Żabia Wola </t>
  </si>
  <si>
    <t xml:space="preserve">Żelechów </t>
  </si>
  <si>
    <t xml:space="preserve">Żuromin </t>
  </si>
  <si>
    <t xml:space="preserve">Żyrardów </t>
  </si>
  <si>
    <t xml:space="preserve">BENZO(A(PIREN (uchwała Nr  184/13 z 25.11.2013 r., zm.uchwałą Nr 99/17 z 20.06.2017 r.) </t>
  </si>
  <si>
    <t>Wybierz z listy rozwijalnej</t>
  </si>
  <si>
    <t>Redukcja benzo(a)pirenu (w kg/rok)</t>
  </si>
  <si>
    <t>Redukcja pyłu zawieszonego PM10                   (w kg/rok)</t>
  </si>
  <si>
    <t>Redukcja pyłu zawieszonego PM2,5                                (w kg/rok)</t>
  </si>
  <si>
    <r>
      <rPr>
        <sz val="9"/>
        <rFont val="Arial"/>
        <family val="2"/>
        <charset val="238"/>
      </rPr>
      <t>Ilość lokali</t>
    </r>
    <r>
      <rPr>
        <i/>
        <sz val="9"/>
        <color rgb="FFFF0000"/>
        <rFont val="Arial"/>
        <family val="2"/>
        <charset val="238"/>
      </rPr>
      <t xml:space="preserve"> (należy wpisać ilość lokali (budynków,                    w których przeprowadzono działanie naprawcze)</t>
    </r>
  </si>
  <si>
    <r>
      <rPr>
        <sz val="9"/>
        <rFont val="Arial"/>
        <family val="2"/>
        <charset val="238"/>
      </rPr>
      <t>Powierzchnia użytkowa</t>
    </r>
    <r>
      <rPr>
        <i/>
        <sz val="9"/>
        <color rgb="FFFF0000"/>
        <rFont val="Arial"/>
        <family val="2"/>
        <charset val="238"/>
      </rPr>
      <t xml:space="preserve"> (należy wpisać łączną powierzchnię użytkową                     (w m2) lokali (budynków), której dotyczy działanie naprawcze)</t>
    </r>
  </si>
  <si>
    <r>
      <rPr>
        <sz val="9"/>
        <rFont val="Arial"/>
        <family val="2"/>
        <charset val="238"/>
      </rPr>
      <t>Ilość lokali</t>
    </r>
    <r>
      <rPr>
        <i/>
        <sz val="9"/>
        <color rgb="FFFF0000"/>
        <rFont val="Arial"/>
        <family val="2"/>
        <charset val="238"/>
      </rPr>
      <t xml:space="preserve"> (należy wpisać ilość lokali (budynków, w których przeprowadzono działanie naprawcze)</t>
    </r>
  </si>
  <si>
    <r>
      <rPr>
        <sz val="9"/>
        <rFont val="Arial"/>
        <family val="2"/>
        <charset val="238"/>
      </rPr>
      <t>Powierzchnia użytkowa</t>
    </r>
    <r>
      <rPr>
        <i/>
        <sz val="9"/>
        <color rgb="FFFF0000"/>
        <rFont val="Arial"/>
        <family val="2"/>
        <charset val="238"/>
      </rPr>
      <t xml:space="preserve"> (należy wpisać łączną powierzchnię użytkową (w m2) lokali (budynków), której dotyczy działanie naprawcze)</t>
    </r>
  </si>
  <si>
    <r>
      <t xml:space="preserve">Data rozpoczęcia zadania 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</si>
  <si>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>Data zakończenia zadania</t>
    </r>
    <r>
      <rPr>
        <i/>
        <sz val="9"/>
        <color rgb="FFFF0000"/>
        <rFont val="Arial"/>
        <family val="2"/>
        <charset val="238"/>
      </rPr>
      <t xml:space="preserve">                                      (należy wpisać datę zakończenia zadania: dzień.miesiąc.rok)</t>
    </r>
  </si>
  <si>
    <r>
      <t xml:space="preserve">Szacunkowa wysokość całkowita kosztów (PLN)                                   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</si>
  <si>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Uwagi    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</si>
  <si>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t>Redukcja benzo(a)pirenu                        (w kg/rok)</t>
  </si>
  <si>
    <r>
      <t xml:space="preserve">Rok sprawozdawczy                                                                                       </t>
    </r>
    <r>
      <rPr>
        <i/>
        <sz val="11"/>
        <color rgb="FFFF0000"/>
        <rFont val="Arial"/>
        <family val="2"/>
        <charset val="238"/>
      </rPr>
      <t>(należy wybrać z listy rozwijalnej)</t>
    </r>
  </si>
  <si>
    <r>
      <t xml:space="preserve">Data rozpoczęcia zadania        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</si>
  <si>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>Data zakończenia zadania</t>
    </r>
    <r>
      <rPr>
        <i/>
        <sz val="9"/>
        <color rgb="FFFF0000"/>
        <rFont val="Arial"/>
        <family val="2"/>
        <charset val="238"/>
      </rPr>
      <t xml:space="preserve">                            (należy wpisać datę zakończenia zadania: dzień.miesiąc.rok)</t>
    </r>
  </si>
  <si>
    <r>
      <t xml:space="preserve">Szacunkowa wysokość całkowita kosztów (PLN)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</si>
  <si>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Uwagi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</si>
  <si>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r>
      <t xml:space="preserve">Opis zadań wykonanych w ramach działania naprawczego                                    </t>
    </r>
    <r>
      <rPr>
        <i/>
        <sz val="9"/>
        <color rgb="FFFF0000"/>
        <rFont val="Arial"/>
        <family val="2"/>
        <charset val="238"/>
      </rPr>
      <t>(należy opisać zapisy,  które uwzględniają potrzeby ochrony jakości powietrza)</t>
    </r>
  </si>
  <si>
    <r>
      <t xml:space="preserve">Szacunkowa wysokość całkowita kosztów (PLN)                        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</si>
  <si>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Długość dróg, na których prowadzono działanie                  </t>
    </r>
    <r>
      <rPr>
        <i/>
        <sz val="9"/>
        <color rgb="FFFF0000"/>
        <rFont val="Arial"/>
        <family val="2"/>
        <charset val="238"/>
      </rPr>
      <t>(należy wpisać długość dróg                      w km)</t>
    </r>
    <r>
      <rPr>
        <sz val="9"/>
        <rFont val="Arial"/>
        <family val="2"/>
        <charset val="238"/>
      </rPr>
      <t xml:space="preserve">
 </t>
    </r>
  </si>
  <si>
    <r>
      <t xml:space="preserve">Uwagi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</si>
  <si>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r>
      <t xml:space="preserve">Liczba środków transportu publicznego wymienionych na niskoemisyjne                 </t>
    </r>
    <r>
      <rPr>
        <i/>
        <sz val="9"/>
        <color rgb="FFFF0000"/>
        <rFont val="Arial"/>
        <family val="2"/>
        <charset val="238"/>
      </rPr>
      <t>(należy wpisać liczbę w sztukach/rok niskoemisyjnych środków transportu miejskiego wprowadzonych do eksploatacji)</t>
    </r>
    <r>
      <rPr>
        <sz val="9"/>
        <rFont val="Arial"/>
        <family val="2"/>
        <charset val="238"/>
      </rPr>
      <t xml:space="preserve">
 </t>
    </r>
  </si>
  <si>
    <r>
      <t xml:space="preserve">Szacunkowa wysokość całkowita kosztów (PLN)                            </t>
    </r>
    <r>
      <rPr>
        <i/>
        <sz val="9"/>
        <color rgb="FFFF0000"/>
        <rFont val="Arial"/>
        <family val="2"/>
        <charset val="238"/>
      </rPr>
      <t>(należy wpisać koszty całkowite                         wraz ze źródłami finansowania)</t>
    </r>
  </si>
  <si>
    <r>
      <t xml:space="preserve">Opis zadań wykonanych w ramach działania naprawczego                                                                                              </t>
    </r>
    <r>
      <rPr>
        <i/>
        <sz val="9"/>
        <color rgb="FFFF0000"/>
        <rFont val="Arial"/>
        <family val="2"/>
        <charset val="238"/>
      </rPr>
      <t>(należy wpisać nazwy nowych pojazdów komunikacji miejskiej np. 3 autobusy spełniające normy emisji spalin EURO 5)</t>
    </r>
  </si>
  <si>
    <r>
      <t xml:space="preserve">Data rozpoczęcia zadania                       </t>
    </r>
    <r>
      <rPr>
        <i/>
        <sz val="9"/>
        <color rgb="FFFF0000"/>
        <rFont val="Arial"/>
        <family val="2"/>
        <charset val="238"/>
      </rPr>
      <t>(należy                               wpisać datę rozpoczęcia zadania: dzień.miesiąc.rok)</t>
    </r>
  </si>
  <si>
    <t>Kod działania naprawczego określony w załączniku nr 4                                do uchwały</t>
  </si>
  <si>
    <t xml:space="preserve">Stosowanie w miejscowych planach zagospodarowania przestrzennego odpowiednich zapisów, umożliwiających ograniczenie emisji pyłu zawieszonego PM10 oraz pyłu zawieszonego PM2,5, </t>
  </si>
  <si>
    <t>miasto Płock</t>
  </si>
  <si>
    <t>Płock</t>
  </si>
  <si>
    <r>
      <t>Gmina</t>
    </r>
    <r>
      <rPr>
        <i/>
        <sz val="11"/>
        <color rgb="FFFF0000"/>
        <rFont val="Arial"/>
        <family val="2"/>
        <charset val="238"/>
      </rPr>
      <t xml:space="preserve">                                                                                                                  </t>
    </r>
  </si>
  <si>
    <t>Wdrożenie działań określonych w Programie Ograniczenia Niskiej Emisji dla Płocka przyjętego uchwałą Nr 675/XLVIII/10 Rady Miasta Płocka z dnia 30 marca 2010 r.</t>
  </si>
  <si>
    <r>
      <t xml:space="preserve">Opis zadań wykonanych w ramach działania naprawczego                                                                            </t>
    </r>
    <r>
      <rPr>
        <i/>
        <sz val="9"/>
        <color rgb="FFFF0000"/>
        <rFont val="Arial"/>
        <family val="2"/>
        <charset val="238"/>
      </rPr>
      <t>(należy opisać działanie naprawcze, np. wymiana ogrzewania w 5 budynkach usytuowanych przy ul. Kwiatowej 7, Prostej 2 itp.)</t>
    </r>
  </si>
  <si>
    <t>strPł02                      wymiana starych kotłów węglowych na nowe zasilane ręcznie</t>
  </si>
  <si>
    <t>strPł02                           wymiana starych kotłów węglowych na nowe zasilane automatycznie</t>
  </si>
  <si>
    <t>strPł02                        wymiana kotłów węglowych na kotły na pelety zasilane automatycznie</t>
  </si>
  <si>
    <t>strPł02                        wymiana ogrzewania węglowego na olejowe</t>
  </si>
  <si>
    <t>strPł02                            zastosowanie kolektorów słonecznych</t>
  </si>
  <si>
    <t>strPł02                        wymiana ogrzewania węglowego na elektryczne</t>
  </si>
  <si>
    <t>strPł02                      termomodernizacja</t>
  </si>
  <si>
    <t>strPł02                        wymiana kotłów węglowych na kotły na biomasę zasilane automatycznie</t>
  </si>
  <si>
    <t>strPł02                       wymiana ogrzewania węglowego na pompę ciepła</t>
  </si>
  <si>
    <t>strPł03                        podłączenie lokalu (budynku) do sieci cieplnej</t>
  </si>
  <si>
    <t>Podłączenie do sieci ciepłowniczej lub wymiana na ogrzewanie gazowe mieszkań ogrzewanych indywidualnie (głównie piecami węglowymi) w zabudowie wielorodzinnej oraz jednorodzinnej w strefie miasto Płock.</t>
  </si>
  <si>
    <r>
      <t xml:space="preserve">strPł02                      wymiana ogrzewania węglowego na gazowe </t>
    </r>
    <r>
      <rPr>
        <sz val="9"/>
        <color rgb="FFFF0000"/>
        <rFont val="Arial"/>
        <family val="2"/>
        <charset val="238"/>
      </rPr>
      <t>(w opisie zadania należy podać długość wybudowanej sieci gazowej w metrach oraz liczbę nowych przyłączy do sieci gazowej                                                 w sztukach)</t>
    </r>
    <r>
      <rPr>
        <sz val="9"/>
        <color theme="1"/>
        <rFont val="Arial"/>
        <family val="2"/>
        <charset val="238"/>
      </rPr>
      <t xml:space="preserve">
</t>
    </r>
  </si>
  <si>
    <r>
      <t xml:space="preserve">strPł03                      wymiana ogrzewania węglowego na gazowe </t>
    </r>
    <r>
      <rPr>
        <sz val="9"/>
        <color rgb="FFFF0000"/>
        <rFont val="Arial"/>
        <family val="2"/>
        <charset val="238"/>
      </rPr>
      <t>(w opisie zadania należy podać długość wybudowanej sieci gazowej w metrach oraz liczbę nowych przyłączy do sieci gazowej                                                 w sztukach)</t>
    </r>
    <r>
      <rPr>
        <sz val="9"/>
        <color theme="1"/>
        <rFont val="Arial"/>
        <family val="2"/>
        <charset val="238"/>
      </rPr>
      <t xml:space="preserve">
</t>
    </r>
  </si>
  <si>
    <t>Redukcja pyłu zawieszonego PM10                                   (w kg/rok)</t>
  </si>
  <si>
    <t>Redukcja pyłu zawieszonego PM2,5                                   (w kg/rok)</t>
  </si>
  <si>
    <r>
      <t xml:space="preserve">Szacunkowa wysokość całkowita kosztów (PLN)                           </t>
    </r>
    <r>
      <rPr>
        <i/>
        <sz val="9"/>
        <color rgb="FFFF0000"/>
        <rFont val="Arial"/>
        <family val="2"/>
        <charset val="238"/>
      </rPr>
      <t>(należy wpisać koszty całkowite                         wraz ze źródłami finansowania)</t>
    </r>
  </si>
  <si>
    <t xml:space="preserve">Rozwój systemu ścieżek rowerowych
i infrastruktury rowerowej.
</t>
  </si>
  <si>
    <r>
      <t xml:space="preserve">Opis zadań wykonanych w ramach działania naprawczego                                                              </t>
    </r>
    <r>
      <rPr>
        <i/>
        <sz val="9"/>
        <color rgb="FFFF0000"/>
        <rFont val="Arial"/>
        <family val="2"/>
        <charset val="238"/>
      </rPr>
      <t>(należy podać lokalizację ścieżki rowerowej                                          np. wzdłuż ul. Puławskiej)</t>
    </r>
  </si>
  <si>
    <r>
      <t xml:space="preserve">liczba wybudowanych ścieżek rowerowych [szt.]                </t>
    </r>
    <r>
      <rPr>
        <i/>
        <sz val="9"/>
        <color rgb="FFFF0000"/>
        <rFont val="Arial"/>
        <family val="2"/>
        <charset val="238"/>
      </rPr>
      <t>(należy podać liczbę ścieżek rowerowych wybudowanych                     w roku sprawozdawczym                       w sztukach/rok)</t>
    </r>
    <r>
      <rPr>
        <sz val="9"/>
        <rFont val="Arial"/>
        <family val="2"/>
        <charset val="238"/>
      </rPr>
      <t xml:space="preserve">
 </t>
    </r>
  </si>
  <si>
    <r>
      <t xml:space="preserve">Liczba stojaków lub miejsc do parkowania rowerów                              </t>
    </r>
    <r>
      <rPr>
        <i/>
        <sz val="9"/>
        <color rgb="FFFF0000"/>
        <rFont val="Arial"/>
        <family val="2"/>
        <charset val="238"/>
      </rPr>
      <t>(należy podać liczbę stojaków lub miejsc do parkowania rowerów powstałych w roku sprawozdawczym)</t>
    </r>
  </si>
  <si>
    <t xml:space="preserve">PM10 i PM2,5 oraz BENZO(A)PIREN (uchwała Nr 163/13 z 28.10.2013 r. zm. uchwałą Nr 95/17  z 20.06.2017 r. oraz uchwała  Nr 184/13 z 25.11.2013 r. zm. uchwałą Nr 99/17 z 20.06.2017 r.)  </t>
  </si>
  <si>
    <r>
      <rPr>
        <b/>
        <sz val="11"/>
        <color theme="0"/>
        <rFont val="Arial"/>
        <family val="2"/>
        <charset val="238"/>
      </rPr>
      <t>PM10 i PM2,5</t>
    </r>
    <r>
      <rPr>
        <sz val="9"/>
        <color theme="0"/>
        <rFont val="Arial"/>
        <family val="2"/>
        <charset val="238"/>
      </rPr>
      <t xml:space="preserve"> (uchwała Nr  163/13 z 28.10.2013 r. zm. uchwałą Nr  95/17 z 20.06.2017 r.</t>
    </r>
  </si>
  <si>
    <t>strPł07</t>
  </si>
  <si>
    <r>
      <t>Substancja, której dotyczy sprawozdanie</t>
    </r>
    <r>
      <rPr>
        <i/>
        <sz val="11"/>
        <color rgb="FFFF0000"/>
        <rFont val="Arial"/>
        <family val="2"/>
        <charset val="238"/>
      </rPr>
      <t xml:space="preserve">                                                        </t>
    </r>
  </si>
  <si>
    <r>
      <t xml:space="preserve">Opis zadań wykonanych w ramach działania naprawczego                                                              </t>
    </r>
    <r>
      <rPr>
        <i/>
        <sz val="9"/>
        <color rgb="FFFF0000"/>
        <rFont val="Arial"/>
        <family val="2"/>
        <charset val="238"/>
      </rPr>
      <t>(należy podać tematykę akcji edukacyjnej)</t>
    </r>
  </si>
  <si>
    <r>
      <t xml:space="preserve">Liczba przeprowadzonych akcji edukacyjnych i informacyjnych [szt.]                </t>
    </r>
    <r>
      <rPr>
        <i/>
        <sz val="9"/>
        <color rgb="FFFF0000"/>
        <rFont val="Arial"/>
        <family val="2"/>
        <charset val="238"/>
      </rPr>
      <t>(należy podać liczbę akcji edukacyjnych                           i informacyjnych                      w sztukach/rok)</t>
    </r>
    <r>
      <rPr>
        <sz val="9"/>
        <rFont val="Arial"/>
        <family val="2"/>
        <charset val="238"/>
      </rPr>
      <t xml:space="preserve">
 </t>
    </r>
  </si>
  <si>
    <t xml:space="preserve">Jednostka przekazująca sprawozdanie wypełnia pola zaznaczone kolorem.  </t>
  </si>
  <si>
    <t xml:space="preserve">Jednostka przekazująca sprawozdanie wypełnia pola zaznaczone kolorem.    </t>
  </si>
  <si>
    <t xml:space="preserve">Jednostka przekazująca sprawozdanie wypełnia pola zaznaczone kolorem.   </t>
  </si>
  <si>
    <t xml:space="preserve">strPł04                                   </t>
  </si>
  <si>
    <t xml:space="preserve">Ograniczenie emisji liniowej (komunikacyjnej) - czyszczenie ulic na mokro w okresie wiosna÷jesień  </t>
  </si>
  <si>
    <t xml:space="preserve">strPł05                                    
</t>
  </si>
  <si>
    <t xml:space="preserve">strPł06                                    </t>
  </si>
  <si>
    <t>Ograniczenie emisji liniowej (komunikacyjnej) - stopniowa wymiana taboru autobusowego komunikacji miejskiej na pojazdy wyposażone w silniki spełniające normy emisji spalin EURO 5 lub EURO 6, pojazdy elektryczne, pojazdy hybrydowe</t>
  </si>
  <si>
    <t xml:space="preserve">strPł08                                               </t>
  </si>
  <si>
    <t>Prowadzenie akcji edukacyjnych - Prowadzenie akcji edukacyjnych mających na celu uświadamianie społeczeństwa w zakresie: wpływu zanieczyszczeń powietrza na zdrowie ludzi, szkodliwości spalania odpadów w paleniskach domowych, korzyści płynących                                               z podłączenia do scentralizowanych źródeł ciepła,promocji niskoemisyjnych źródeł ciepła.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</si>
</sst>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7" fillId="0" borderId="1" xfId="0" applyFont="1" applyBorder="1"/>
    <xf numFmtId="0" fontId="10" fillId="3" borderId="1" xfId="0" applyFont="1" applyFill="1" applyBorder="1"/>
    <xf numFmtId="0" fontId="10" fillId="0" borderId="1" xfId="0" applyFont="1" applyBorder="1" applyAlignment="1">
      <alignment vertical="top"/>
    </xf>
    <xf numFmtId="0" fontId="11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15" fillId="2" borderId="0" xfId="1" applyFont="1" applyFill="1" applyBorder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3" borderId="1" xfId="0" applyFill="1" applyBorder="1"/>
    <xf numFmtId="0" fontId="8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colors>
    <mruColors>
      <color rgb="FF30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 tint="-0.499984740745262"/>
  </sheetPr>
  <dimension ref="A1:G327"/>
  <sheetViews>
    <sheetView showGridLines="0" workbookViewId="0">
      <selection activeCell="A2" sqref="A2:C2"/>
    </sheetView>
  </sheetViews>
  <sheetFormatPr defaultRowHeight="15" x14ac:dyDescent="0.25"/>
  <cols>
    <col min="2" max="2" width="60.5703125" customWidth="1"/>
    <col min="3" max="3" width="77.7109375" customWidth="1"/>
    <col min="4" max="4" width="28.28515625" customWidth="1"/>
  </cols>
  <sheetData>
    <row r="1" spans="1:4" ht="20.25" x14ac:dyDescent="0.3">
      <c r="A1" s="57" t="s">
        <v>403</v>
      </c>
      <c r="B1" s="58"/>
      <c r="C1" s="58"/>
    </row>
    <row r="2" spans="1:4" ht="23.25" customHeight="1" x14ac:dyDescent="0.25">
      <c r="A2" s="54" t="s">
        <v>0</v>
      </c>
      <c r="B2" s="55"/>
      <c r="C2" s="56"/>
    </row>
    <row r="3" spans="1:4" x14ac:dyDescent="0.25">
      <c r="A3" s="8" t="s">
        <v>21</v>
      </c>
      <c r="B3" s="9" t="s">
        <v>1</v>
      </c>
      <c r="C3" s="8" t="s">
        <v>2</v>
      </c>
    </row>
    <row r="4" spans="1:4" ht="50.1" customHeight="1" x14ac:dyDescent="0.25">
      <c r="A4" s="5">
        <v>1</v>
      </c>
      <c r="B4" s="3" t="s">
        <v>357</v>
      </c>
      <c r="C4" s="10" t="s">
        <v>344</v>
      </c>
    </row>
    <row r="5" spans="1:4" ht="51" customHeight="1" x14ac:dyDescent="0.25">
      <c r="A5" s="5">
        <v>2</v>
      </c>
      <c r="B5" s="3" t="s">
        <v>400</v>
      </c>
      <c r="C5" s="53" t="s">
        <v>397</v>
      </c>
    </row>
    <row r="6" spans="1:4" ht="42" customHeight="1" x14ac:dyDescent="0.25">
      <c r="A6" s="5">
        <v>3</v>
      </c>
      <c r="B6" s="3" t="s">
        <v>3</v>
      </c>
      <c r="C6" s="7" t="s">
        <v>372</v>
      </c>
    </row>
    <row r="7" spans="1:4" ht="47.25" customHeight="1" x14ac:dyDescent="0.25">
      <c r="A7" s="5">
        <v>4</v>
      </c>
      <c r="B7" s="3" t="s">
        <v>374</v>
      </c>
      <c r="C7" s="7" t="s">
        <v>373</v>
      </c>
    </row>
    <row r="8" spans="1:4" ht="50.1" customHeight="1" x14ac:dyDescent="0.25">
      <c r="A8" s="5">
        <v>5</v>
      </c>
      <c r="B8" s="3" t="s">
        <v>4</v>
      </c>
      <c r="C8" s="6"/>
    </row>
    <row r="9" spans="1:4" ht="50.1" customHeight="1" x14ac:dyDescent="0.25">
      <c r="A9" s="5">
        <v>6</v>
      </c>
      <c r="B9" s="3" t="s">
        <v>5</v>
      </c>
      <c r="C9" s="6"/>
    </row>
    <row r="10" spans="1:4" ht="50.1" customHeight="1" x14ac:dyDescent="0.25">
      <c r="A10" s="5">
        <v>7</v>
      </c>
      <c r="B10" s="3" t="s">
        <v>6</v>
      </c>
      <c r="C10" s="6"/>
    </row>
    <row r="11" spans="1:4" ht="50.1" customHeight="1" x14ac:dyDescent="0.25">
      <c r="A11" s="5">
        <v>8</v>
      </c>
      <c r="B11" s="3" t="s">
        <v>7</v>
      </c>
      <c r="C11" s="6"/>
    </row>
    <row r="12" spans="1:4" ht="50.1" customHeight="1" x14ac:dyDescent="0.25">
      <c r="A12" s="5">
        <v>9</v>
      </c>
      <c r="B12" s="3" t="s">
        <v>8</v>
      </c>
      <c r="C12" s="6"/>
    </row>
    <row r="13" spans="1:4" ht="50.1" customHeight="1" x14ac:dyDescent="0.25">
      <c r="A13" s="5">
        <v>10</v>
      </c>
      <c r="B13" s="3" t="s">
        <v>9</v>
      </c>
      <c r="C13" s="6"/>
    </row>
    <row r="14" spans="1:4" ht="50.1" customHeight="1" x14ac:dyDescent="0.25">
      <c r="A14" s="5">
        <v>11</v>
      </c>
      <c r="B14" s="3" t="s">
        <v>10</v>
      </c>
      <c r="C14" s="6"/>
    </row>
    <row r="15" spans="1:4" x14ac:dyDescent="0.25">
      <c r="B15" s="4"/>
      <c r="C15" s="19"/>
    </row>
    <row r="16" spans="1:4" x14ac:dyDescent="0.25">
      <c r="B16" s="20"/>
      <c r="C16" s="19"/>
      <c r="D16" s="27" t="s">
        <v>344</v>
      </c>
    </row>
    <row r="17" spans="1:7" x14ac:dyDescent="0.25">
      <c r="A17" s="19"/>
      <c r="B17" s="20"/>
      <c r="C17" s="19"/>
      <c r="D17" s="28" t="s">
        <v>34</v>
      </c>
    </row>
    <row r="18" spans="1:7" x14ac:dyDescent="0.25">
      <c r="A18" s="19"/>
      <c r="B18" s="19"/>
      <c r="C18" s="19"/>
      <c r="D18" s="28" t="s">
        <v>35</v>
      </c>
    </row>
    <row r="19" spans="1:7" x14ac:dyDescent="0.25">
      <c r="A19" s="19"/>
      <c r="B19" s="19"/>
      <c r="C19" s="19"/>
      <c r="D19" s="28" t="s">
        <v>36</v>
      </c>
      <c r="E19" s="27" t="s">
        <v>344</v>
      </c>
      <c r="F19" s="26"/>
      <c r="G19" s="26"/>
    </row>
    <row r="20" spans="1:7" x14ac:dyDescent="0.25">
      <c r="A20" s="19"/>
      <c r="B20" s="19"/>
      <c r="C20" s="19"/>
      <c r="D20" s="28" t="s">
        <v>37</v>
      </c>
      <c r="E20" s="27">
        <v>2014</v>
      </c>
      <c r="F20" s="26"/>
      <c r="G20" s="26"/>
    </row>
    <row r="21" spans="1:7" x14ac:dyDescent="0.25">
      <c r="A21" s="19"/>
      <c r="B21" s="19"/>
      <c r="C21" s="19"/>
      <c r="D21" s="28" t="s">
        <v>38</v>
      </c>
      <c r="E21" s="27">
        <v>2015</v>
      </c>
      <c r="F21" s="26"/>
      <c r="G21" s="26"/>
    </row>
    <row r="22" spans="1:7" x14ac:dyDescent="0.25">
      <c r="A22" s="19"/>
      <c r="B22" s="19"/>
      <c r="C22" s="19"/>
      <c r="D22" s="28" t="s">
        <v>39</v>
      </c>
      <c r="E22" s="27">
        <v>2016</v>
      </c>
      <c r="F22" s="26"/>
      <c r="G22" s="26"/>
    </row>
    <row r="23" spans="1:7" x14ac:dyDescent="0.25">
      <c r="A23" s="19"/>
      <c r="B23" s="19"/>
      <c r="C23" s="19"/>
      <c r="D23" s="28" t="s">
        <v>40</v>
      </c>
      <c r="E23" s="27">
        <v>2017</v>
      </c>
      <c r="F23" s="26"/>
      <c r="G23" s="26"/>
    </row>
    <row r="24" spans="1:7" x14ac:dyDescent="0.25">
      <c r="A24" s="19"/>
      <c r="B24" s="19"/>
      <c r="C24" s="19"/>
      <c r="D24" s="28" t="s">
        <v>41</v>
      </c>
      <c r="E24" s="27">
        <v>2018</v>
      </c>
      <c r="F24" s="26"/>
      <c r="G24" s="26"/>
    </row>
    <row r="25" spans="1:7" x14ac:dyDescent="0.25">
      <c r="A25" s="19"/>
      <c r="B25" s="19"/>
      <c r="C25" s="27" t="s">
        <v>344</v>
      </c>
      <c r="D25" s="28" t="s">
        <v>42</v>
      </c>
      <c r="E25" s="27">
        <v>2019</v>
      </c>
      <c r="F25" s="26"/>
      <c r="G25" s="26"/>
    </row>
    <row r="26" spans="1:7" x14ac:dyDescent="0.25">
      <c r="A26" s="19"/>
      <c r="B26" s="19"/>
      <c r="C26" s="29" t="s">
        <v>398</v>
      </c>
      <c r="D26" s="28" t="s">
        <v>43</v>
      </c>
      <c r="E26" s="27">
        <v>2020</v>
      </c>
      <c r="F26" s="26"/>
      <c r="G26" s="26"/>
    </row>
    <row r="27" spans="1:7" ht="22.5" customHeight="1" x14ac:dyDescent="0.25">
      <c r="A27" s="19"/>
      <c r="B27" s="19"/>
      <c r="C27" s="29" t="s">
        <v>343</v>
      </c>
      <c r="D27" s="28" t="s">
        <v>44</v>
      </c>
      <c r="E27" s="27">
        <v>2021</v>
      </c>
      <c r="F27" s="26"/>
      <c r="G27" s="26"/>
    </row>
    <row r="28" spans="1:7" ht="47.25" customHeight="1" x14ac:dyDescent="0.25">
      <c r="A28" s="19"/>
      <c r="B28" s="19"/>
      <c r="C28" s="30" t="s">
        <v>397</v>
      </c>
      <c r="D28" s="28" t="s">
        <v>45</v>
      </c>
      <c r="E28" s="27">
        <v>2022</v>
      </c>
      <c r="F28" s="26"/>
      <c r="G28" s="26"/>
    </row>
    <row r="29" spans="1:7" x14ac:dyDescent="0.25">
      <c r="A29" s="19"/>
      <c r="B29" s="19"/>
      <c r="C29" s="26"/>
      <c r="D29" s="28" t="s">
        <v>46</v>
      </c>
      <c r="E29" s="27">
        <v>2023</v>
      </c>
      <c r="F29" s="26"/>
      <c r="G29" s="26"/>
    </row>
    <row r="30" spans="1:7" x14ac:dyDescent="0.25">
      <c r="A30" s="19"/>
      <c r="B30" s="19"/>
      <c r="C30" s="26"/>
      <c r="D30" s="28" t="s">
        <v>47</v>
      </c>
      <c r="E30" s="27">
        <v>2024</v>
      </c>
      <c r="F30" s="26"/>
      <c r="G30" s="26"/>
    </row>
    <row r="31" spans="1:7" x14ac:dyDescent="0.25">
      <c r="A31" s="19"/>
      <c r="B31" s="19"/>
      <c r="C31" s="26"/>
      <c r="D31" s="28" t="s">
        <v>48</v>
      </c>
      <c r="E31" s="27"/>
      <c r="F31" s="26"/>
      <c r="G31" s="26"/>
    </row>
    <row r="32" spans="1:7" x14ac:dyDescent="0.25">
      <c r="A32" s="19"/>
      <c r="B32" s="19"/>
      <c r="C32" s="19"/>
      <c r="D32" s="28" t="s">
        <v>49</v>
      </c>
      <c r="E32" s="26"/>
      <c r="F32" s="26"/>
      <c r="G32" s="26"/>
    </row>
    <row r="33" spans="1:7" x14ac:dyDescent="0.25">
      <c r="A33" s="19"/>
      <c r="B33" s="19"/>
      <c r="C33" s="19"/>
      <c r="D33" s="28" t="s">
        <v>50</v>
      </c>
      <c r="E33" s="26"/>
      <c r="F33" s="26"/>
      <c r="G33" s="26"/>
    </row>
    <row r="34" spans="1:7" x14ac:dyDescent="0.25">
      <c r="A34" s="19"/>
      <c r="B34" s="19"/>
      <c r="C34" s="19"/>
      <c r="D34" s="28" t="s">
        <v>51</v>
      </c>
      <c r="E34" s="26"/>
      <c r="F34" s="26"/>
      <c r="G34" s="26"/>
    </row>
    <row r="35" spans="1:7" x14ac:dyDescent="0.25">
      <c r="A35" s="19"/>
      <c r="B35" s="19"/>
      <c r="C35" s="19"/>
      <c r="D35" s="28" t="s">
        <v>52</v>
      </c>
    </row>
    <row r="36" spans="1:7" x14ac:dyDescent="0.25">
      <c r="A36" s="19"/>
      <c r="B36" s="19"/>
      <c r="C36" s="19"/>
      <c r="D36" s="28" t="s">
        <v>53</v>
      </c>
    </row>
    <row r="37" spans="1:7" x14ac:dyDescent="0.25">
      <c r="A37" s="19"/>
      <c r="B37" s="19"/>
      <c r="C37" s="19"/>
      <c r="D37" s="28" t="s">
        <v>54</v>
      </c>
    </row>
    <row r="38" spans="1:7" x14ac:dyDescent="0.25">
      <c r="A38" s="19"/>
      <c r="B38" s="19"/>
      <c r="C38" s="19"/>
      <c r="D38" s="28" t="s">
        <v>55</v>
      </c>
    </row>
    <row r="39" spans="1:7" x14ac:dyDescent="0.25">
      <c r="A39" s="19"/>
      <c r="B39" s="19"/>
      <c r="C39" s="19"/>
      <c r="D39" s="28" t="s">
        <v>56</v>
      </c>
    </row>
    <row r="40" spans="1:7" x14ac:dyDescent="0.25">
      <c r="A40" s="19"/>
      <c r="B40" s="19"/>
      <c r="C40" s="19"/>
      <c r="D40" s="28" t="s">
        <v>57</v>
      </c>
    </row>
    <row r="41" spans="1:7" x14ac:dyDescent="0.25">
      <c r="A41" s="19"/>
      <c r="B41" s="19"/>
      <c r="C41" s="19"/>
      <c r="D41" s="28" t="s">
        <v>58</v>
      </c>
    </row>
    <row r="42" spans="1:7" x14ac:dyDescent="0.25">
      <c r="B42" s="19"/>
      <c r="C42" s="19"/>
      <c r="D42" s="28" t="s">
        <v>59</v>
      </c>
    </row>
    <row r="43" spans="1:7" x14ac:dyDescent="0.25">
      <c r="B43" s="19"/>
      <c r="C43" s="19"/>
      <c r="D43" s="28" t="s">
        <v>60</v>
      </c>
    </row>
    <row r="44" spans="1:7" x14ac:dyDescent="0.25">
      <c r="B44" s="19"/>
      <c r="C44" s="19"/>
      <c r="D44" s="28" t="s">
        <v>61</v>
      </c>
    </row>
    <row r="45" spans="1:7" x14ac:dyDescent="0.25">
      <c r="B45" s="19"/>
      <c r="C45" s="19"/>
      <c r="D45" s="28" t="s">
        <v>62</v>
      </c>
    </row>
    <row r="46" spans="1:7" x14ac:dyDescent="0.25">
      <c r="B46" s="19"/>
      <c r="C46" s="19"/>
      <c r="D46" s="28" t="s">
        <v>63</v>
      </c>
    </row>
    <row r="47" spans="1:7" x14ac:dyDescent="0.25">
      <c r="B47" s="19"/>
      <c r="C47" s="19"/>
      <c r="D47" s="28" t="s">
        <v>64</v>
      </c>
    </row>
    <row r="48" spans="1:7" x14ac:dyDescent="0.25">
      <c r="B48" s="19"/>
      <c r="C48" s="19"/>
      <c r="D48" s="28" t="s">
        <v>65</v>
      </c>
    </row>
    <row r="49" spans="3:4" x14ac:dyDescent="0.25">
      <c r="C49" s="26"/>
      <c r="D49" s="28" t="s">
        <v>66</v>
      </c>
    </row>
    <row r="50" spans="3:4" x14ac:dyDescent="0.25">
      <c r="C50" s="26"/>
      <c r="D50" s="28" t="s">
        <v>67</v>
      </c>
    </row>
    <row r="51" spans="3:4" x14ac:dyDescent="0.25">
      <c r="C51" s="26"/>
      <c r="D51" s="28" t="s">
        <v>68</v>
      </c>
    </row>
    <row r="52" spans="3:4" x14ac:dyDescent="0.25">
      <c r="C52" s="26"/>
      <c r="D52" s="28" t="s">
        <v>69</v>
      </c>
    </row>
    <row r="53" spans="3:4" x14ac:dyDescent="0.25">
      <c r="C53" s="26"/>
      <c r="D53" s="28" t="s">
        <v>70</v>
      </c>
    </row>
    <row r="54" spans="3:4" x14ac:dyDescent="0.25">
      <c r="C54" s="26"/>
      <c r="D54" s="28" t="s">
        <v>71</v>
      </c>
    </row>
    <row r="55" spans="3:4" x14ac:dyDescent="0.25">
      <c r="C55" s="26"/>
      <c r="D55" s="28" t="s">
        <v>72</v>
      </c>
    </row>
    <row r="56" spans="3:4" x14ac:dyDescent="0.25">
      <c r="C56" s="26"/>
      <c r="D56" s="28" t="s">
        <v>73</v>
      </c>
    </row>
    <row r="57" spans="3:4" x14ac:dyDescent="0.25">
      <c r="C57" s="26"/>
      <c r="D57" s="28" t="s">
        <v>74</v>
      </c>
    </row>
    <row r="58" spans="3:4" x14ac:dyDescent="0.25">
      <c r="C58" s="26"/>
      <c r="D58" s="28" t="s">
        <v>75</v>
      </c>
    </row>
    <row r="59" spans="3:4" x14ac:dyDescent="0.25">
      <c r="C59" s="26"/>
      <c r="D59" s="28" t="s">
        <v>76</v>
      </c>
    </row>
    <row r="60" spans="3:4" x14ac:dyDescent="0.25">
      <c r="C60" s="26"/>
      <c r="D60" s="28" t="s">
        <v>77</v>
      </c>
    </row>
    <row r="61" spans="3:4" x14ac:dyDescent="0.25">
      <c r="C61" s="26"/>
      <c r="D61" s="28" t="s">
        <v>78</v>
      </c>
    </row>
    <row r="62" spans="3:4" x14ac:dyDescent="0.25">
      <c r="C62" s="26"/>
      <c r="D62" s="28" t="s">
        <v>79</v>
      </c>
    </row>
    <row r="63" spans="3:4" x14ac:dyDescent="0.25">
      <c r="C63" s="26"/>
      <c r="D63" s="28" t="s">
        <v>80</v>
      </c>
    </row>
    <row r="64" spans="3:4" x14ac:dyDescent="0.25">
      <c r="C64" s="26"/>
      <c r="D64" s="28" t="s">
        <v>81</v>
      </c>
    </row>
    <row r="65" spans="3:4" x14ac:dyDescent="0.25">
      <c r="C65" s="26"/>
      <c r="D65" s="28" t="s">
        <v>82</v>
      </c>
    </row>
    <row r="66" spans="3:4" x14ac:dyDescent="0.25">
      <c r="C66" s="26"/>
      <c r="D66" s="28" t="s">
        <v>83</v>
      </c>
    </row>
    <row r="67" spans="3:4" x14ac:dyDescent="0.25">
      <c r="C67" s="26"/>
      <c r="D67" s="28" t="s">
        <v>84</v>
      </c>
    </row>
    <row r="68" spans="3:4" x14ac:dyDescent="0.25">
      <c r="C68" s="26"/>
      <c r="D68" s="28" t="s">
        <v>85</v>
      </c>
    </row>
    <row r="69" spans="3:4" x14ac:dyDescent="0.25">
      <c r="C69" s="26"/>
      <c r="D69" s="28" t="s">
        <v>86</v>
      </c>
    </row>
    <row r="70" spans="3:4" x14ac:dyDescent="0.25">
      <c r="C70" s="26"/>
      <c r="D70" s="28" t="s">
        <v>87</v>
      </c>
    </row>
    <row r="71" spans="3:4" x14ac:dyDescent="0.25">
      <c r="C71" s="26"/>
      <c r="D71" s="28" t="s">
        <v>88</v>
      </c>
    </row>
    <row r="72" spans="3:4" x14ac:dyDescent="0.25">
      <c r="C72" s="26"/>
      <c r="D72" s="28" t="s">
        <v>89</v>
      </c>
    </row>
    <row r="73" spans="3:4" x14ac:dyDescent="0.25">
      <c r="C73" s="26"/>
      <c r="D73" s="28" t="s">
        <v>90</v>
      </c>
    </row>
    <row r="74" spans="3:4" x14ac:dyDescent="0.25">
      <c r="C74" s="26"/>
      <c r="D74" s="28" t="s">
        <v>91</v>
      </c>
    </row>
    <row r="75" spans="3:4" x14ac:dyDescent="0.25">
      <c r="C75" s="26"/>
      <c r="D75" s="28" t="s">
        <v>92</v>
      </c>
    </row>
    <row r="76" spans="3:4" x14ac:dyDescent="0.25">
      <c r="C76" s="26"/>
      <c r="D76" s="28" t="s">
        <v>93</v>
      </c>
    </row>
    <row r="77" spans="3:4" x14ac:dyDescent="0.25">
      <c r="C77" s="26"/>
      <c r="D77" s="28" t="s">
        <v>94</v>
      </c>
    </row>
    <row r="78" spans="3:4" x14ac:dyDescent="0.25">
      <c r="C78" s="26"/>
      <c r="D78" s="28" t="s">
        <v>95</v>
      </c>
    </row>
    <row r="79" spans="3:4" x14ac:dyDescent="0.25">
      <c r="C79" s="26"/>
      <c r="D79" s="28" t="s">
        <v>96</v>
      </c>
    </row>
    <row r="80" spans="3:4" x14ac:dyDescent="0.25">
      <c r="C80" s="26"/>
      <c r="D80" s="28" t="s">
        <v>97</v>
      </c>
    </row>
    <row r="81" spans="3:4" x14ac:dyDescent="0.25">
      <c r="C81" s="26"/>
      <c r="D81" s="28" t="s">
        <v>98</v>
      </c>
    </row>
    <row r="82" spans="3:4" x14ac:dyDescent="0.25">
      <c r="C82" s="26"/>
      <c r="D82" s="28" t="s">
        <v>99</v>
      </c>
    </row>
    <row r="83" spans="3:4" x14ac:dyDescent="0.25">
      <c r="C83" s="26"/>
      <c r="D83" s="28" t="s">
        <v>100</v>
      </c>
    </row>
    <row r="84" spans="3:4" x14ac:dyDescent="0.25">
      <c r="C84" s="26"/>
      <c r="D84" s="28" t="s">
        <v>101</v>
      </c>
    </row>
    <row r="85" spans="3:4" x14ac:dyDescent="0.25">
      <c r="C85" s="26"/>
      <c r="D85" s="28" t="s">
        <v>102</v>
      </c>
    </row>
    <row r="86" spans="3:4" x14ac:dyDescent="0.25">
      <c r="C86" s="26"/>
      <c r="D86" s="28" t="s">
        <v>103</v>
      </c>
    </row>
    <row r="87" spans="3:4" x14ac:dyDescent="0.25">
      <c r="C87" s="26"/>
      <c r="D87" s="28" t="s">
        <v>104</v>
      </c>
    </row>
    <row r="88" spans="3:4" x14ac:dyDescent="0.25">
      <c r="C88" s="26"/>
      <c r="D88" s="28" t="s">
        <v>105</v>
      </c>
    </row>
    <row r="89" spans="3:4" x14ac:dyDescent="0.25">
      <c r="C89" s="26"/>
      <c r="D89" s="28" t="s">
        <v>106</v>
      </c>
    </row>
    <row r="90" spans="3:4" x14ac:dyDescent="0.25">
      <c r="C90" s="26"/>
      <c r="D90" s="28" t="s">
        <v>107</v>
      </c>
    </row>
    <row r="91" spans="3:4" x14ac:dyDescent="0.25">
      <c r="C91" s="26"/>
      <c r="D91" s="28" t="s">
        <v>108</v>
      </c>
    </row>
    <row r="92" spans="3:4" x14ac:dyDescent="0.25">
      <c r="C92" s="26"/>
      <c r="D92" s="28" t="s">
        <v>109</v>
      </c>
    </row>
    <row r="93" spans="3:4" x14ac:dyDescent="0.25">
      <c r="C93" s="26"/>
      <c r="D93" s="28" t="s">
        <v>110</v>
      </c>
    </row>
    <row r="94" spans="3:4" x14ac:dyDescent="0.25">
      <c r="C94" s="26"/>
      <c r="D94" s="28" t="s">
        <v>111</v>
      </c>
    </row>
    <row r="95" spans="3:4" x14ac:dyDescent="0.25">
      <c r="C95" s="26"/>
      <c r="D95" s="28" t="s">
        <v>112</v>
      </c>
    </row>
    <row r="96" spans="3:4" x14ac:dyDescent="0.25">
      <c r="C96" s="26"/>
      <c r="D96" s="28" t="s">
        <v>113</v>
      </c>
    </row>
    <row r="97" spans="3:4" x14ac:dyDescent="0.25">
      <c r="C97" s="26"/>
      <c r="D97" s="28" t="s">
        <v>114</v>
      </c>
    </row>
    <row r="98" spans="3:4" x14ac:dyDescent="0.25">
      <c r="C98" s="26"/>
      <c r="D98" s="28" t="s">
        <v>115</v>
      </c>
    </row>
    <row r="99" spans="3:4" x14ac:dyDescent="0.25">
      <c r="C99" s="26"/>
      <c r="D99" s="28" t="s">
        <v>116</v>
      </c>
    </row>
    <row r="100" spans="3:4" x14ac:dyDescent="0.25">
      <c r="C100" s="26"/>
      <c r="D100" s="28" t="s">
        <v>117</v>
      </c>
    </row>
    <row r="101" spans="3:4" x14ac:dyDescent="0.25">
      <c r="C101" s="26"/>
      <c r="D101" s="28" t="s">
        <v>118</v>
      </c>
    </row>
    <row r="102" spans="3:4" x14ac:dyDescent="0.25">
      <c r="C102" s="26"/>
      <c r="D102" s="28" t="s">
        <v>119</v>
      </c>
    </row>
    <row r="103" spans="3:4" x14ac:dyDescent="0.25">
      <c r="C103" s="26"/>
      <c r="D103" s="28" t="s">
        <v>120</v>
      </c>
    </row>
    <row r="104" spans="3:4" x14ac:dyDescent="0.25">
      <c r="C104" s="26"/>
      <c r="D104" s="28" t="s">
        <v>121</v>
      </c>
    </row>
    <row r="105" spans="3:4" x14ac:dyDescent="0.25">
      <c r="C105" s="26"/>
      <c r="D105" s="28" t="s">
        <v>122</v>
      </c>
    </row>
    <row r="106" spans="3:4" x14ac:dyDescent="0.25">
      <c r="C106" s="26"/>
      <c r="D106" s="28" t="s">
        <v>123</v>
      </c>
    </row>
    <row r="107" spans="3:4" x14ac:dyDescent="0.25">
      <c r="C107" s="26"/>
      <c r="D107" s="28" t="s">
        <v>124</v>
      </c>
    </row>
    <row r="108" spans="3:4" x14ac:dyDescent="0.25">
      <c r="C108" s="26"/>
      <c r="D108" s="28" t="s">
        <v>125</v>
      </c>
    </row>
    <row r="109" spans="3:4" x14ac:dyDescent="0.25">
      <c r="C109" s="26"/>
      <c r="D109" s="28" t="s">
        <v>126</v>
      </c>
    </row>
    <row r="110" spans="3:4" x14ac:dyDescent="0.25">
      <c r="C110" s="26"/>
      <c r="D110" s="28" t="s">
        <v>127</v>
      </c>
    </row>
    <row r="111" spans="3:4" x14ac:dyDescent="0.25">
      <c r="C111" s="26"/>
      <c r="D111" s="28" t="s">
        <v>128</v>
      </c>
    </row>
    <row r="112" spans="3:4" x14ac:dyDescent="0.25">
      <c r="C112" s="26"/>
      <c r="D112" s="28" t="s">
        <v>129</v>
      </c>
    </row>
    <row r="113" spans="3:4" x14ac:dyDescent="0.25">
      <c r="C113" s="26"/>
      <c r="D113" s="28" t="s">
        <v>130</v>
      </c>
    </row>
    <row r="114" spans="3:4" x14ac:dyDescent="0.25">
      <c r="C114" s="26"/>
      <c r="D114" s="28" t="s">
        <v>131</v>
      </c>
    </row>
    <row r="115" spans="3:4" x14ac:dyDescent="0.25">
      <c r="C115" s="26"/>
      <c r="D115" s="28" t="s">
        <v>132</v>
      </c>
    </row>
    <row r="116" spans="3:4" x14ac:dyDescent="0.25">
      <c r="C116" s="26"/>
      <c r="D116" s="28" t="s">
        <v>133</v>
      </c>
    </row>
    <row r="117" spans="3:4" x14ac:dyDescent="0.25">
      <c r="C117" s="26"/>
      <c r="D117" s="28" t="s">
        <v>134</v>
      </c>
    </row>
    <row r="118" spans="3:4" x14ac:dyDescent="0.25">
      <c r="C118" s="26"/>
      <c r="D118" s="28" t="s">
        <v>135</v>
      </c>
    </row>
    <row r="119" spans="3:4" x14ac:dyDescent="0.25">
      <c r="C119" s="26"/>
      <c r="D119" s="28" t="s">
        <v>136</v>
      </c>
    </row>
    <row r="120" spans="3:4" x14ac:dyDescent="0.25">
      <c r="C120" s="26"/>
      <c r="D120" s="28" t="s">
        <v>137</v>
      </c>
    </row>
    <row r="121" spans="3:4" x14ac:dyDescent="0.25">
      <c r="C121" s="26"/>
      <c r="D121" s="28" t="s">
        <v>138</v>
      </c>
    </row>
    <row r="122" spans="3:4" x14ac:dyDescent="0.25">
      <c r="C122" s="26"/>
      <c r="D122" s="28" t="s">
        <v>139</v>
      </c>
    </row>
    <row r="123" spans="3:4" x14ac:dyDescent="0.25">
      <c r="C123" s="26"/>
      <c r="D123" s="28" t="s">
        <v>140</v>
      </c>
    </row>
    <row r="124" spans="3:4" x14ac:dyDescent="0.25">
      <c r="C124" s="26"/>
      <c r="D124" s="28" t="s">
        <v>141</v>
      </c>
    </row>
    <row r="125" spans="3:4" x14ac:dyDescent="0.25">
      <c r="C125" s="26"/>
      <c r="D125" s="28" t="s">
        <v>142</v>
      </c>
    </row>
    <row r="126" spans="3:4" x14ac:dyDescent="0.25">
      <c r="C126" s="26"/>
      <c r="D126" s="28" t="s">
        <v>143</v>
      </c>
    </row>
    <row r="127" spans="3:4" x14ac:dyDescent="0.25">
      <c r="C127" s="26"/>
      <c r="D127" s="28" t="s">
        <v>144</v>
      </c>
    </row>
    <row r="128" spans="3:4" x14ac:dyDescent="0.25">
      <c r="C128" s="26"/>
      <c r="D128" s="28" t="s">
        <v>145</v>
      </c>
    </row>
    <row r="129" spans="3:4" x14ac:dyDescent="0.25">
      <c r="C129" s="26"/>
      <c r="D129" s="28" t="s">
        <v>146</v>
      </c>
    </row>
    <row r="130" spans="3:4" x14ac:dyDescent="0.25">
      <c r="C130" s="26"/>
      <c r="D130" s="28" t="s">
        <v>147</v>
      </c>
    </row>
    <row r="131" spans="3:4" x14ac:dyDescent="0.25">
      <c r="C131" s="26"/>
      <c r="D131" s="28" t="s">
        <v>148</v>
      </c>
    </row>
    <row r="132" spans="3:4" x14ac:dyDescent="0.25">
      <c r="C132" s="26"/>
      <c r="D132" s="28" t="s">
        <v>149</v>
      </c>
    </row>
    <row r="133" spans="3:4" x14ac:dyDescent="0.25">
      <c r="C133" s="26"/>
      <c r="D133" s="28" t="s">
        <v>150</v>
      </c>
    </row>
    <row r="134" spans="3:4" x14ac:dyDescent="0.25">
      <c r="C134" s="26"/>
      <c r="D134" s="28" t="s">
        <v>151</v>
      </c>
    </row>
    <row r="135" spans="3:4" x14ac:dyDescent="0.25">
      <c r="C135" s="26"/>
      <c r="D135" s="28" t="s">
        <v>152</v>
      </c>
    </row>
    <row r="136" spans="3:4" x14ac:dyDescent="0.25">
      <c r="C136" s="26"/>
      <c r="D136" s="28" t="s">
        <v>153</v>
      </c>
    </row>
    <row r="137" spans="3:4" x14ac:dyDescent="0.25">
      <c r="C137" s="26"/>
      <c r="D137" s="28" t="s">
        <v>154</v>
      </c>
    </row>
    <row r="138" spans="3:4" x14ac:dyDescent="0.25">
      <c r="C138" s="26"/>
      <c r="D138" s="28" t="s">
        <v>155</v>
      </c>
    </row>
    <row r="139" spans="3:4" x14ac:dyDescent="0.25">
      <c r="C139" s="26"/>
      <c r="D139" s="28" t="s">
        <v>156</v>
      </c>
    </row>
    <row r="140" spans="3:4" x14ac:dyDescent="0.25">
      <c r="C140" s="26"/>
      <c r="D140" s="28" t="s">
        <v>157</v>
      </c>
    </row>
    <row r="141" spans="3:4" x14ac:dyDescent="0.25">
      <c r="C141" s="26"/>
      <c r="D141" s="28" t="s">
        <v>158</v>
      </c>
    </row>
    <row r="142" spans="3:4" x14ac:dyDescent="0.25">
      <c r="C142" s="26"/>
      <c r="D142" s="28" t="s">
        <v>159</v>
      </c>
    </row>
    <row r="143" spans="3:4" x14ac:dyDescent="0.25">
      <c r="C143" s="26"/>
      <c r="D143" s="28" t="s">
        <v>160</v>
      </c>
    </row>
    <row r="144" spans="3:4" x14ac:dyDescent="0.25">
      <c r="C144" s="26"/>
      <c r="D144" s="28" t="s">
        <v>161</v>
      </c>
    </row>
    <row r="145" spans="3:4" x14ac:dyDescent="0.25">
      <c r="C145" s="26"/>
      <c r="D145" s="28" t="s">
        <v>162</v>
      </c>
    </row>
    <row r="146" spans="3:4" x14ac:dyDescent="0.25">
      <c r="C146" s="26"/>
      <c r="D146" s="28" t="s">
        <v>163</v>
      </c>
    </row>
    <row r="147" spans="3:4" x14ac:dyDescent="0.25">
      <c r="C147" s="26"/>
      <c r="D147" s="28" t="s">
        <v>164</v>
      </c>
    </row>
    <row r="148" spans="3:4" x14ac:dyDescent="0.25">
      <c r="C148" s="26"/>
      <c r="D148" s="28" t="s">
        <v>165</v>
      </c>
    </row>
    <row r="149" spans="3:4" x14ac:dyDescent="0.25">
      <c r="C149" s="26"/>
      <c r="D149" s="28" t="s">
        <v>166</v>
      </c>
    </row>
    <row r="150" spans="3:4" x14ac:dyDescent="0.25">
      <c r="C150" s="26"/>
      <c r="D150" s="28" t="s">
        <v>167</v>
      </c>
    </row>
    <row r="151" spans="3:4" x14ac:dyDescent="0.25">
      <c r="C151" s="26"/>
      <c r="D151" s="28" t="s">
        <v>168</v>
      </c>
    </row>
    <row r="152" spans="3:4" x14ac:dyDescent="0.25">
      <c r="C152" s="26"/>
      <c r="D152" s="28" t="s">
        <v>169</v>
      </c>
    </row>
    <row r="153" spans="3:4" x14ac:dyDescent="0.25">
      <c r="C153" s="26"/>
      <c r="D153" s="28" t="s">
        <v>170</v>
      </c>
    </row>
    <row r="154" spans="3:4" x14ac:dyDescent="0.25">
      <c r="C154" s="26"/>
      <c r="D154" s="28" t="s">
        <v>171</v>
      </c>
    </row>
    <row r="155" spans="3:4" x14ac:dyDescent="0.25">
      <c r="C155" s="26"/>
      <c r="D155" s="28" t="s">
        <v>172</v>
      </c>
    </row>
    <row r="156" spans="3:4" x14ac:dyDescent="0.25">
      <c r="C156" s="26"/>
      <c r="D156" s="28" t="s">
        <v>173</v>
      </c>
    </row>
    <row r="157" spans="3:4" x14ac:dyDescent="0.25">
      <c r="C157" s="26"/>
      <c r="D157" s="28" t="s">
        <v>174</v>
      </c>
    </row>
    <row r="158" spans="3:4" x14ac:dyDescent="0.25">
      <c r="C158" s="26"/>
      <c r="D158" s="28" t="s">
        <v>175</v>
      </c>
    </row>
    <row r="159" spans="3:4" x14ac:dyDescent="0.25">
      <c r="C159" s="26"/>
      <c r="D159" s="28" t="s">
        <v>176</v>
      </c>
    </row>
    <row r="160" spans="3:4" x14ac:dyDescent="0.25">
      <c r="C160" s="26"/>
      <c r="D160" s="28" t="s">
        <v>177</v>
      </c>
    </row>
    <row r="161" spans="3:4" x14ac:dyDescent="0.25">
      <c r="C161" s="26"/>
      <c r="D161" s="28" t="s">
        <v>178</v>
      </c>
    </row>
    <row r="162" spans="3:4" x14ac:dyDescent="0.25">
      <c r="C162" s="26"/>
      <c r="D162" s="28" t="s">
        <v>179</v>
      </c>
    </row>
    <row r="163" spans="3:4" x14ac:dyDescent="0.25">
      <c r="C163" s="26"/>
      <c r="D163" s="28" t="s">
        <v>180</v>
      </c>
    </row>
    <row r="164" spans="3:4" x14ac:dyDescent="0.25">
      <c r="C164" s="26"/>
      <c r="D164" s="28" t="s">
        <v>181</v>
      </c>
    </row>
    <row r="165" spans="3:4" x14ac:dyDescent="0.25">
      <c r="C165" s="26"/>
      <c r="D165" s="28" t="s">
        <v>182</v>
      </c>
    </row>
    <row r="166" spans="3:4" x14ac:dyDescent="0.25">
      <c r="C166" s="26"/>
      <c r="D166" s="28" t="s">
        <v>183</v>
      </c>
    </row>
    <row r="167" spans="3:4" x14ac:dyDescent="0.25">
      <c r="C167" s="26"/>
      <c r="D167" s="28" t="s">
        <v>184</v>
      </c>
    </row>
    <row r="168" spans="3:4" x14ac:dyDescent="0.25">
      <c r="C168" s="26"/>
      <c r="D168" s="28" t="s">
        <v>185</v>
      </c>
    </row>
    <row r="169" spans="3:4" x14ac:dyDescent="0.25">
      <c r="C169" s="26"/>
      <c r="D169" s="28" t="s">
        <v>186</v>
      </c>
    </row>
    <row r="170" spans="3:4" x14ac:dyDescent="0.25">
      <c r="C170" s="26"/>
      <c r="D170" s="28" t="s">
        <v>187</v>
      </c>
    </row>
    <row r="171" spans="3:4" x14ac:dyDescent="0.25">
      <c r="C171" s="26"/>
      <c r="D171" s="28" t="s">
        <v>188</v>
      </c>
    </row>
    <row r="172" spans="3:4" x14ac:dyDescent="0.25">
      <c r="C172" s="26"/>
      <c r="D172" s="28" t="s">
        <v>189</v>
      </c>
    </row>
    <row r="173" spans="3:4" x14ac:dyDescent="0.25">
      <c r="C173" s="26"/>
      <c r="D173" s="28" t="s">
        <v>190</v>
      </c>
    </row>
    <row r="174" spans="3:4" x14ac:dyDescent="0.25">
      <c r="C174" s="26"/>
      <c r="D174" s="28" t="s">
        <v>191</v>
      </c>
    </row>
    <row r="175" spans="3:4" x14ac:dyDescent="0.25">
      <c r="C175" s="26"/>
      <c r="D175" s="28" t="s">
        <v>192</v>
      </c>
    </row>
    <row r="176" spans="3:4" x14ac:dyDescent="0.25">
      <c r="C176" s="26"/>
      <c r="D176" s="28" t="s">
        <v>193</v>
      </c>
    </row>
    <row r="177" spans="3:4" x14ac:dyDescent="0.25">
      <c r="C177" s="26"/>
      <c r="D177" s="28" t="s">
        <v>194</v>
      </c>
    </row>
    <row r="178" spans="3:4" x14ac:dyDescent="0.25">
      <c r="C178" s="26"/>
      <c r="D178" s="28" t="s">
        <v>195</v>
      </c>
    </row>
    <row r="179" spans="3:4" x14ac:dyDescent="0.25">
      <c r="C179" s="26"/>
      <c r="D179" s="28" t="s">
        <v>196</v>
      </c>
    </row>
    <row r="180" spans="3:4" x14ac:dyDescent="0.25">
      <c r="C180" s="26"/>
      <c r="D180" s="28" t="s">
        <v>197</v>
      </c>
    </row>
    <row r="181" spans="3:4" x14ac:dyDescent="0.25">
      <c r="C181" s="26"/>
      <c r="D181" s="28" t="s">
        <v>198</v>
      </c>
    </row>
    <row r="182" spans="3:4" x14ac:dyDescent="0.25">
      <c r="C182" s="26"/>
      <c r="D182" s="28" t="s">
        <v>199</v>
      </c>
    </row>
    <row r="183" spans="3:4" x14ac:dyDescent="0.25">
      <c r="C183" s="26"/>
      <c r="D183" s="28" t="s">
        <v>200</v>
      </c>
    </row>
    <row r="184" spans="3:4" x14ac:dyDescent="0.25">
      <c r="C184" s="26"/>
      <c r="D184" s="28" t="s">
        <v>201</v>
      </c>
    </row>
    <row r="185" spans="3:4" x14ac:dyDescent="0.25">
      <c r="C185" s="26"/>
      <c r="D185" s="28" t="s">
        <v>202</v>
      </c>
    </row>
    <row r="186" spans="3:4" x14ac:dyDescent="0.25">
      <c r="C186" s="26"/>
      <c r="D186" s="28" t="s">
        <v>203</v>
      </c>
    </row>
    <row r="187" spans="3:4" x14ac:dyDescent="0.25">
      <c r="C187" s="26"/>
      <c r="D187" s="28" t="s">
        <v>204</v>
      </c>
    </row>
    <row r="188" spans="3:4" x14ac:dyDescent="0.25">
      <c r="C188" s="26"/>
      <c r="D188" s="28" t="s">
        <v>205</v>
      </c>
    </row>
    <row r="189" spans="3:4" x14ac:dyDescent="0.25">
      <c r="C189" s="26"/>
      <c r="D189" s="28" t="s">
        <v>206</v>
      </c>
    </row>
    <row r="190" spans="3:4" x14ac:dyDescent="0.25">
      <c r="C190" s="26"/>
      <c r="D190" s="28" t="s">
        <v>207</v>
      </c>
    </row>
    <row r="191" spans="3:4" x14ac:dyDescent="0.25">
      <c r="C191" s="26"/>
      <c r="D191" s="28" t="s">
        <v>208</v>
      </c>
    </row>
    <row r="192" spans="3:4" x14ac:dyDescent="0.25">
      <c r="C192" s="26"/>
      <c r="D192" s="28" t="s">
        <v>209</v>
      </c>
    </row>
    <row r="193" spans="3:4" x14ac:dyDescent="0.25">
      <c r="C193" s="26"/>
      <c r="D193" s="28" t="s">
        <v>210</v>
      </c>
    </row>
    <row r="194" spans="3:4" x14ac:dyDescent="0.25">
      <c r="C194" s="26"/>
      <c r="D194" s="28" t="s">
        <v>211</v>
      </c>
    </row>
    <row r="195" spans="3:4" x14ac:dyDescent="0.25">
      <c r="C195" s="26"/>
      <c r="D195" s="28" t="s">
        <v>212</v>
      </c>
    </row>
    <row r="196" spans="3:4" x14ac:dyDescent="0.25">
      <c r="C196" s="26"/>
      <c r="D196" s="28" t="s">
        <v>213</v>
      </c>
    </row>
    <row r="197" spans="3:4" x14ac:dyDescent="0.25">
      <c r="C197" s="26"/>
      <c r="D197" s="28" t="s">
        <v>214</v>
      </c>
    </row>
    <row r="198" spans="3:4" x14ac:dyDescent="0.25">
      <c r="C198" s="26"/>
      <c r="D198" s="28" t="s">
        <v>215</v>
      </c>
    </row>
    <row r="199" spans="3:4" x14ac:dyDescent="0.25">
      <c r="C199" s="26"/>
      <c r="D199" s="28" t="s">
        <v>215</v>
      </c>
    </row>
    <row r="200" spans="3:4" x14ac:dyDescent="0.25">
      <c r="C200" s="26"/>
      <c r="D200" s="28" t="s">
        <v>216</v>
      </c>
    </row>
    <row r="201" spans="3:4" x14ac:dyDescent="0.25">
      <c r="C201" s="26"/>
      <c r="D201" s="28" t="s">
        <v>217</v>
      </c>
    </row>
    <row r="202" spans="3:4" x14ac:dyDescent="0.25">
      <c r="C202" s="26"/>
      <c r="D202" s="28" t="s">
        <v>218</v>
      </c>
    </row>
    <row r="203" spans="3:4" x14ac:dyDescent="0.25">
      <c r="C203" s="26"/>
      <c r="D203" s="28" t="s">
        <v>219</v>
      </c>
    </row>
    <row r="204" spans="3:4" x14ac:dyDescent="0.25">
      <c r="C204" s="26"/>
      <c r="D204" s="28" t="s">
        <v>220</v>
      </c>
    </row>
    <row r="205" spans="3:4" x14ac:dyDescent="0.25">
      <c r="C205" s="26"/>
      <c r="D205" s="28" t="s">
        <v>221</v>
      </c>
    </row>
    <row r="206" spans="3:4" x14ac:dyDescent="0.25">
      <c r="C206" s="26"/>
      <c r="D206" s="28" t="s">
        <v>222</v>
      </c>
    </row>
    <row r="207" spans="3:4" x14ac:dyDescent="0.25">
      <c r="C207" s="26"/>
      <c r="D207" s="28" t="s">
        <v>223</v>
      </c>
    </row>
    <row r="208" spans="3:4" x14ac:dyDescent="0.25">
      <c r="C208" s="26"/>
      <c r="D208" s="28" t="s">
        <v>224</v>
      </c>
    </row>
    <row r="209" spans="3:4" x14ac:dyDescent="0.25">
      <c r="C209" s="26"/>
      <c r="D209" s="28" t="s">
        <v>225</v>
      </c>
    </row>
    <row r="210" spans="3:4" x14ac:dyDescent="0.25">
      <c r="C210" s="26"/>
      <c r="D210" s="28" t="s">
        <v>226</v>
      </c>
    </row>
    <row r="211" spans="3:4" x14ac:dyDescent="0.25">
      <c r="C211" s="26"/>
      <c r="D211" s="28" t="s">
        <v>227</v>
      </c>
    </row>
    <row r="212" spans="3:4" x14ac:dyDescent="0.25">
      <c r="C212" s="26"/>
      <c r="D212" s="28" t="s">
        <v>228</v>
      </c>
    </row>
    <row r="213" spans="3:4" x14ac:dyDescent="0.25">
      <c r="C213" s="26"/>
      <c r="D213" s="28" t="s">
        <v>229</v>
      </c>
    </row>
    <row r="214" spans="3:4" x14ac:dyDescent="0.25">
      <c r="C214" s="26"/>
      <c r="D214" s="28" t="s">
        <v>230</v>
      </c>
    </row>
    <row r="215" spans="3:4" x14ac:dyDescent="0.25">
      <c r="C215" s="26"/>
      <c r="D215" s="28" t="s">
        <v>231</v>
      </c>
    </row>
    <row r="216" spans="3:4" x14ac:dyDescent="0.25">
      <c r="C216" s="26"/>
      <c r="D216" s="28" t="s">
        <v>232</v>
      </c>
    </row>
    <row r="217" spans="3:4" x14ac:dyDescent="0.25">
      <c r="C217" s="26"/>
      <c r="D217" s="28" t="s">
        <v>233</v>
      </c>
    </row>
    <row r="218" spans="3:4" x14ac:dyDescent="0.25">
      <c r="C218" s="26"/>
      <c r="D218" s="28" t="s">
        <v>234</v>
      </c>
    </row>
    <row r="219" spans="3:4" x14ac:dyDescent="0.25">
      <c r="C219" s="26"/>
      <c r="D219" s="28" t="s">
        <v>235</v>
      </c>
    </row>
    <row r="220" spans="3:4" x14ac:dyDescent="0.25">
      <c r="C220" s="26"/>
      <c r="D220" s="28" t="s">
        <v>236</v>
      </c>
    </row>
    <row r="221" spans="3:4" x14ac:dyDescent="0.25">
      <c r="C221" s="26"/>
      <c r="D221" s="28" t="s">
        <v>237</v>
      </c>
    </row>
    <row r="222" spans="3:4" x14ac:dyDescent="0.25">
      <c r="C222" s="26"/>
      <c r="D222" s="28" t="s">
        <v>237</v>
      </c>
    </row>
    <row r="223" spans="3:4" x14ac:dyDescent="0.25">
      <c r="C223" s="26"/>
      <c r="D223" s="28" t="s">
        <v>238</v>
      </c>
    </row>
    <row r="224" spans="3:4" x14ac:dyDescent="0.25">
      <c r="C224" s="26"/>
      <c r="D224" s="28" t="s">
        <v>239</v>
      </c>
    </row>
    <row r="225" spans="3:4" x14ac:dyDescent="0.25">
      <c r="C225" s="26"/>
      <c r="D225" s="28" t="s">
        <v>240</v>
      </c>
    </row>
    <row r="226" spans="3:4" x14ac:dyDescent="0.25">
      <c r="C226" s="26"/>
      <c r="D226" s="28" t="s">
        <v>241</v>
      </c>
    </row>
    <row r="227" spans="3:4" x14ac:dyDescent="0.25">
      <c r="C227" s="26"/>
      <c r="D227" s="28" t="s">
        <v>242</v>
      </c>
    </row>
    <row r="228" spans="3:4" x14ac:dyDescent="0.25">
      <c r="C228" s="26"/>
      <c r="D228" s="28" t="s">
        <v>243</v>
      </c>
    </row>
    <row r="229" spans="3:4" x14ac:dyDescent="0.25">
      <c r="C229" s="26"/>
      <c r="D229" s="28" t="s">
        <v>244</v>
      </c>
    </row>
    <row r="230" spans="3:4" x14ac:dyDescent="0.25">
      <c r="C230" s="26"/>
      <c r="D230" s="28" t="s">
        <v>245</v>
      </c>
    </row>
    <row r="231" spans="3:4" x14ac:dyDescent="0.25">
      <c r="C231" s="26"/>
      <c r="D231" s="28" t="s">
        <v>246</v>
      </c>
    </row>
    <row r="232" spans="3:4" x14ac:dyDescent="0.25">
      <c r="C232" s="26"/>
      <c r="D232" s="28" t="s">
        <v>247</v>
      </c>
    </row>
    <row r="233" spans="3:4" x14ac:dyDescent="0.25">
      <c r="C233" s="26"/>
      <c r="D233" s="28" t="s">
        <v>248</v>
      </c>
    </row>
    <row r="234" spans="3:4" x14ac:dyDescent="0.25">
      <c r="C234" s="26"/>
      <c r="D234" s="28" t="s">
        <v>249</v>
      </c>
    </row>
    <row r="235" spans="3:4" x14ac:dyDescent="0.25">
      <c r="C235" s="26"/>
      <c r="D235" s="28" t="s">
        <v>250</v>
      </c>
    </row>
    <row r="236" spans="3:4" x14ac:dyDescent="0.25">
      <c r="C236" s="26"/>
      <c r="D236" s="28" t="s">
        <v>251</v>
      </c>
    </row>
    <row r="237" spans="3:4" x14ac:dyDescent="0.25">
      <c r="C237" s="26"/>
      <c r="D237" s="28" t="s">
        <v>252</v>
      </c>
    </row>
    <row r="238" spans="3:4" x14ac:dyDescent="0.25">
      <c r="C238" s="26"/>
      <c r="D238" s="28" t="s">
        <v>253</v>
      </c>
    </row>
    <row r="239" spans="3:4" x14ac:dyDescent="0.25">
      <c r="C239" s="26"/>
      <c r="D239" s="28" t="s">
        <v>254</v>
      </c>
    </row>
    <row r="240" spans="3:4" x14ac:dyDescent="0.25">
      <c r="C240" s="26"/>
      <c r="D240" s="28" t="s">
        <v>255</v>
      </c>
    </row>
    <row r="241" spans="3:4" x14ac:dyDescent="0.25">
      <c r="C241" s="26"/>
      <c r="D241" s="28" t="s">
        <v>256</v>
      </c>
    </row>
    <row r="242" spans="3:4" x14ac:dyDescent="0.25">
      <c r="C242" s="26"/>
      <c r="D242" s="28" t="s">
        <v>257</v>
      </c>
    </row>
    <row r="243" spans="3:4" x14ac:dyDescent="0.25">
      <c r="C243" s="26"/>
      <c r="D243" s="28" t="s">
        <v>258</v>
      </c>
    </row>
    <row r="244" spans="3:4" x14ac:dyDescent="0.25">
      <c r="C244" s="26"/>
      <c r="D244" s="28" t="s">
        <v>259</v>
      </c>
    </row>
    <row r="245" spans="3:4" x14ac:dyDescent="0.25">
      <c r="C245" s="26"/>
      <c r="D245" s="28" t="s">
        <v>260</v>
      </c>
    </row>
    <row r="246" spans="3:4" x14ac:dyDescent="0.25">
      <c r="C246" s="26"/>
      <c r="D246" s="28" t="s">
        <v>261</v>
      </c>
    </row>
    <row r="247" spans="3:4" x14ac:dyDescent="0.25">
      <c r="C247" s="26"/>
      <c r="D247" s="28" t="s">
        <v>262</v>
      </c>
    </row>
    <row r="248" spans="3:4" x14ac:dyDescent="0.25">
      <c r="C248" s="26"/>
      <c r="D248" s="28" t="s">
        <v>263</v>
      </c>
    </row>
    <row r="249" spans="3:4" x14ac:dyDescent="0.25">
      <c r="C249" s="26"/>
      <c r="D249" s="28" t="s">
        <v>264</v>
      </c>
    </row>
    <row r="250" spans="3:4" x14ac:dyDescent="0.25">
      <c r="C250" s="26"/>
      <c r="D250" s="28" t="s">
        <v>265</v>
      </c>
    </row>
    <row r="251" spans="3:4" x14ac:dyDescent="0.25">
      <c r="C251" s="26"/>
      <c r="D251" s="28" t="s">
        <v>266</v>
      </c>
    </row>
    <row r="252" spans="3:4" x14ac:dyDescent="0.25">
      <c r="C252" s="26"/>
      <c r="D252" s="28" t="s">
        <v>267</v>
      </c>
    </row>
    <row r="253" spans="3:4" x14ac:dyDescent="0.25">
      <c r="C253" s="26"/>
      <c r="D253" s="28" t="s">
        <v>268</v>
      </c>
    </row>
    <row r="254" spans="3:4" x14ac:dyDescent="0.25">
      <c r="C254" s="26"/>
      <c r="D254" s="28" t="s">
        <v>269</v>
      </c>
    </row>
    <row r="255" spans="3:4" x14ac:dyDescent="0.25">
      <c r="C255" s="26"/>
      <c r="D255" s="28" t="s">
        <v>270</v>
      </c>
    </row>
    <row r="256" spans="3:4" x14ac:dyDescent="0.25">
      <c r="C256" s="26"/>
      <c r="D256" s="28" t="s">
        <v>271</v>
      </c>
    </row>
    <row r="257" spans="3:4" x14ac:dyDescent="0.25">
      <c r="C257" s="26"/>
      <c r="D257" s="28" t="s">
        <v>272</v>
      </c>
    </row>
    <row r="258" spans="3:4" x14ac:dyDescent="0.25">
      <c r="C258" s="26"/>
      <c r="D258" s="28" t="s">
        <v>273</v>
      </c>
    </row>
    <row r="259" spans="3:4" x14ac:dyDescent="0.25">
      <c r="C259" s="26"/>
      <c r="D259" s="28" t="s">
        <v>274</v>
      </c>
    </row>
    <row r="260" spans="3:4" x14ac:dyDescent="0.25">
      <c r="C260" s="26"/>
      <c r="D260" s="28" t="s">
        <v>275</v>
      </c>
    </row>
    <row r="261" spans="3:4" x14ac:dyDescent="0.25">
      <c r="C261" s="26"/>
      <c r="D261" s="28" t="s">
        <v>276</v>
      </c>
    </row>
    <row r="262" spans="3:4" x14ac:dyDescent="0.25">
      <c r="C262" s="26"/>
      <c r="D262" s="28" t="s">
        <v>277</v>
      </c>
    </row>
    <row r="263" spans="3:4" x14ac:dyDescent="0.25">
      <c r="C263" s="26"/>
      <c r="D263" s="28" t="s">
        <v>278</v>
      </c>
    </row>
    <row r="264" spans="3:4" x14ac:dyDescent="0.25">
      <c r="C264" s="26"/>
      <c r="D264" s="28" t="s">
        <v>279</v>
      </c>
    </row>
    <row r="265" spans="3:4" x14ac:dyDescent="0.25">
      <c r="C265" s="26"/>
      <c r="D265" s="28" t="s">
        <v>280</v>
      </c>
    </row>
    <row r="266" spans="3:4" x14ac:dyDescent="0.25">
      <c r="C266" s="26"/>
      <c r="D266" s="28" t="s">
        <v>281</v>
      </c>
    </row>
    <row r="267" spans="3:4" x14ac:dyDescent="0.25">
      <c r="C267" s="26"/>
      <c r="D267" s="28" t="s">
        <v>282</v>
      </c>
    </row>
    <row r="268" spans="3:4" x14ac:dyDescent="0.25">
      <c r="C268" s="26"/>
      <c r="D268" s="28" t="s">
        <v>283</v>
      </c>
    </row>
    <row r="269" spans="3:4" x14ac:dyDescent="0.25">
      <c r="C269" s="26"/>
      <c r="D269" s="28" t="s">
        <v>284</v>
      </c>
    </row>
    <row r="270" spans="3:4" x14ac:dyDescent="0.25">
      <c r="C270" s="26"/>
      <c r="D270" s="28" t="s">
        <v>285</v>
      </c>
    </row>
    <row r="271" spans="3:4" x14ac:dyDescent="0.25">
      <c r="C271" s="26"/>
      <c r="D271" s="28" t="s">
        <v>286</v>
      </c>
    </row>
    <row r="272" spans="3:4" x14ac:dyDescent="0.25">
      <c r="C272" s="26"/>
      <c r="D272" s="28" t="s">
        <v>287</v>
      </c>
    </row>
    <row r="273" spans="3:4" x14ac:dyDescent="0.25">
      <c r="C273" s="26"/>
      <c r="D273" s="28" t="s">
        <v>288</v>
      </c>
    </row>
    <row r="274" spans="3:4" x14ac:dyDescent="0.25">
      <c r="C274" s="26"/>
      <c r="D274" s="28" t="s">
        <v>289</v>
      </c>
    </row>
    <row r="275" spans="3:4" x14ac:dyDescent="0.25">
      <c r="C275" s="26"/>
      <c r="D275" s="28" t="s">
        <v>290</v>
      </c>
    </row>
    <row r="276" spans="3:4" x14ac:dyDescent="0.25">
      <c r="C276" s="26"/>
      <c r="D276" s="28" t="s">
        <v>291</v>
      </c>
    </row>
    <row r="277" spans="3:4" x14ac:dyDescent="0.25">
      <c r="C277" s="26"/>
      <c r="D277" s="28" t="s">
        <v>292</v>
      </c>
    </row>
    <row r="278" spans="3:4" x14ac:dyDescent="0.25">
      <c r="C278" s="26"/>
      <c r="D278" s="28" t="s">
        <v>293</v>
      </c>
    </row>
    <row r="279" spans="3:4" x14ac:dyDescent="0.25">
      <c r="C279" s="26"/>
      <c r="D279" s="28" t="s">
        <v>294</v>
      </c>
    </row>
    <row r="280" spans="3:4" x14ac:dyDescent="0.25">
      <c r="C280" s="26"/>
      <c r="D280" s="28" t="s">
        <v>295</v>
      </c>
    </row>
    <row r="281" spans="3:4" x14ac:dyDescent="0.25">
      <c r="C281" s="26"/>
      <c r="D281" s="28" t="s">
        <v>296</v>
      </c>
    </row>
    <row r="282" spans="3:4" x14ac:dyDescent="0.25">
      <c r="C282" s="26"/>
      <c r="D282" s="28" t="s">
        <v>297</v>
      </c>
    </row>
    <row r="283" spans="3:4" x14ac:dyDescent="0.25">
      <c r="C283" s="26"/>
      <c r="D283" s="28" t="s">
        <v>298</v>
      </c>
    </row>
    <row r="284" spans="3:4" x14ac:dyDescent="0.25">
      <c r="C284" s="26"/>
      <c r="D284" s="28" t="s">
        <v>299</v>
      </c>
    </row>
    <row r="285" spans="3:4" x14ac:dyDescent="0.25">
      <c r="C285" s="26"/>
      <c r="D285" s="28" t="s">
        <v>300</v>
      </c>
    </row>
    <row r="286" spans="3:4" x14ac:dyDescent="0.25">
      <c r="C286" s="26"/>
      <c r="D286" s="28" t="s">
        <v>301</v>
      </c>
    </row>
    <row r="287" spans="3:4" x14ac:dyDescent="0.25">
      <c r="C287" s="26"/>
      <c r="D287" s="28" t="s">
        <v>302</v>
      </c>
    </row>
    <row r="288" spans="3:4" x14ac:dyDescent="0.25">
      <c r="C288" s="26"/>
      <c r="D288" s="28" t="s">
        <v>303</v>
      </c>
    </row>
    <row r="289" spans="3:4" x14ac:dyDescent="0.25">
      <c r="C289" s="26"/>
      <c r="D289" s="28" t="s">
        <v>304</v>
      </c>
    </row>
    <row r="290" spans="3:4" x14ac:dyDescent="0.25">
      <c r="C290" s="26"/>
      <c r="D290" s="28" t="s">
        <v>305</v>
      </c>
    </row>
    <row r="291" spans="3:4" x14ac:dyDescent="0.25">
      <c r="C291" s="26"/>
      <c r="D291" s="28" t="s">
        <v>306</v>
      </c>
    </row>
    <row r="292" spans="3:4" x14ac:dyDescent="0.25">
      <c r="C292" s="26"/>
      <c r="D292" s="28" t="s">
        <v>307</v>
      </c>
    </row>
    <row r="293" spans="3:4" x14ac:dyDescent="0.25">
      <c r="C293" s="26"/>
      <c r="D293" s="28" t="s">
        <v>308</v>
      </c>
    </row>
    <row r="294" spans="3:4" x14ac:dyDescent="0.25">
      <c r="C294" s="26"/>
      <c r="D294" s="28" t="s">
        <v>309</v>
      </c>
    </row>
    <row r="295" spans="3:4" x14ac:dyDescent="0.25">
      <c r="C295" s="26"/>
      <c r="D295" s="28" t="s">
        <v>310</v>
      </c>
    </row>
    <row r="296" spans="3:4" x14ac:dyDescent="0.25">
      <c r="C296" s="26"/>
      <c r="D296" s="28" t="s">
        <v>311</v>
      </c>
    </row>
    <row r="297" spans="3:4" x14ac:dyDescent="0.25">
      <c r="C297" s="26"/>
      <c r="D297" s="28" t="s">
        <v>312</v>
      </c>
    </row>
    <row r="298" spans="3:4" x14ac:dyDescent="0.25">
      <c r="C298" s="26"/>
      <c r="D298" s="28" t="s">
        <v>313</v>
      </c>
    </row>
    <row r="299" spans="3:4" x14ac:dyDescent="0.25">
      <c r="C299" s="26"/>
      <c r="D299" s="28" t="s">
        <v>314</v>
      </c>
    </row>
    <row r="300" spans="3:4" x14ac:dyDescent="0.25">
      <c r="C300" s="26"/>
      <c r="D300" s="28" t="s">
        <v>315</v>
      </c>
    </row>
    <row r="301" spans="3:4" x14ac:dyDescent="0.25">
      <c r="C301" s="26"/>
      <c r="D301" s="28" t="s">
        <v>316</v>
      </c>
    </row>
    <row r="302" spans="3:4" x14ac:dyDescent="0.25">
      <c r="C302" s="26"/>
      <c r="D302" s="28" t="s">
        <v>317</v>
      </c>
    </row>
    <row r="303" spans="3:4" x14ac:dyDescent="0.25">
      <c r="C303" s="26"/>
      <c r="D303" s="28" t="s">
        <v>318</v>
      </c>
    </row>
    <row r="304" spans="3:4" x14ac:dyDescent="0.25">
      <c r="C304" s="26"/>
      <c r="D304" s="28" t="s">
        <v>319</v>
      </c>
    </row>
    <row r="305" spans="3:4" x14ac:dyDescent="0.25">
      <c r="C305" s="26"/>
      <c r="D305" s="28" t="s">
        <v>320</v>
      </c>
    </row>
    <row r="306" spans="3:4" x14ac:dyDescent="0.25">
      <c r="C306" s="26"/>
      <c r="D306" s="28" t="s">
        <v>321</v>
      </c>
    </row>
    <row r="307" spans="3:4" x14ac:dyDescent="0.25">
      <c r="C307" s="26"/>
      <c r="D307" s="28" t="s">
        <v>322</v>
      </c>
    </row>
    <row r="308" spans="3:4" x14ac:dyDescent="0.25">
      <c r="C308" s="26"/>
      <c r="D308" s="28" t="s">
        <v>323</v>
      </c>
    </row>
    <row r="309" spans="3:4" x14ac:dyDescent="0.25">
      <c r="C309" s="26"/>
      <c r="D309" s="28" t="s">
        <v>324</v>
      </c>
    </row>
    <row r="310" spans="3:4" x14ac:dyDescent="0.25">
      <c r="C310" s="26"/>
      <c r="D310" s="28" t="s">
        <v>325</v>
      </c>
    </row>
    <row r="311" spans="3:4" x14ac:dyDescent="0.25">
      <c r="C311" s="26"/>
      <c r="D311" s="28" t="s">
        <v>326</v>
      </c>
    </row>
    <row r="312" spans="3:4" x14ac:dyDescent="0.25">
      <c r="C312" s="26"/>
      <c r="D312" s="28" t="s">
        <v>327</v>
      </c>
    </row>
    <row r="313" spans="3:4" x14ac:dyDescent="0.25">
      <c r="C313" s="26"/>
      <c r="D313" s="28" t="s">
        <v>328</v>
      </c>
    </row>
    <row r="314" spans="3:4" x14ac:dyDescent="0.25">
      <c r="C314" s="26"/>
      <c r="D314" s="28" t="s">
        <v>329</v>
      </c>
    </row>
    <row r="315" spans="3:4" x14ac:dyDescent="0.25">
      <c r="C315" s="26"/>
      <c r="D315" s="28" t="s">
        <v>330</v>
      </c>
    </row>
    <row r="316" spans="3:4" x14ac:dyDescent="0.25">
      <c r="C316" s="26"/>
      <c r="D316" s="28" t="s">
        <v>331</v>
      </c>
    </row>
    <row r="317" spans="3:4" x14ac:dyDescent="0.25">
      <c r="C317" s="26"/>
      <c r="D317" s="28" t="s">
        <v>332</v>
      </c>
    </row>
    <row r="318" spans="3:4" x14ac:dyDescent="0.25">
      <c r="C318" s="26"/>
      <c r="D318" s="28" t="s">
        <v>333</v>
      </c>
    </row>
    <row r="319" spans="3:4" x14ac:dyDescent="0.25">
      <c r="C319" s="26"/>
      <c r="D319" s="28" t="s">
        <v>334</v>
      </c>
    </row>
    <row r="320" spans="3:4" x14ac:dyDescent="0.25">
      <c r="C320" s="26"/>
      <c r="D320" s="28" t="s">
        <v>335</v>
      </c>
    </row>
    <row r="321" spans="3:4" x14ac:dyDescent="0.25">
      <c r="C321" s="26"/>
      <c r="D321" s="28" t="s">
        <v>336</v>
      </c>
    </row>
    <row r="322" spans="3:4" x14ac:dyDescent="0.25">
      <c r="C322" s="26"/>
      <c r="D322" s="28" t="s">
        <v>337</v>
      </c>
    </row>
    <row r="323" spans="3:4" x14ac:dyDescent="0.25">
      <c r="C323" s="26"/>
      <c r="D323" s="28" t="s">
        <v>338</v>
      </c>
    </row>
    <row r="324" spans="3:4" x14ac:dyDescent="0.25">
      <c r="C324" s="26"/>
      <c r="D324" s="28" t="s">
        <v>339</v>
      </c>
    </row>
    <row r="325" spans="3:4" x14ac:dyDescent="0.25">
      <c r="C325" s="26"/>
      <c r="D325" s="28" t="s">
        <v>340</v>
      </c>
    </row>
    <row r="326" spans="3:4" x14ac:dyDescent="0.25">
      <c r="C326" s="26"/>
      <c r="D326" s="28" t="s">
        <v>341</v>
      </c>
    </row>
    <row r="327" spans="3:4" x14ac:dyDescent="0.25">
      <c r="C327" s="26"/>
      <c r="D327" s="28" t="s">
        <v>342</v>
      </c>
    </row>
  </sheetData>
  <mergeCells count="2">
    <mergeCell ref="A2:C2"/>
    <mergeCell ref="A1:C1"/>
  </mergeCells>
  <dataValidations count="1">
    <dataValidation type="list" allowBlank="1" showInputMessage="1" showErrorMessage="1" sqref="C4">
      <formula1>$E$19:$E$30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4" tint="0.59999389629810485"/>
  </sheetPr>
  <dimension ref="A1:M30"/>
  <sheetViews>
    <sheetView showGridLines="0" zoomScale="75" zoomScaleNormal="75" workbookViewId="0">
      <selection sqref="A1:M1"/>
    </sheetView>
  </sheetViews>
  <sheetFormatPr defaultRowHeight="15" x14ac:dyDescent="0.25"/>
  <cols>
    <col min="1" max="1" width="19.7109375" style="1" customWidth="1"/>
    <col min="2" max="2" width="57" style="1" customWidth="1"/>
    <col min="3" max="3" width="15.7109375" style="1" customWidth="1"/>
    <col min="4" max="4" width="16.140625" style="1" customWidth="1"/>
    <col min="5" max="5" width="13.28515625" style="1" customWidth="1"/>
    <col min="6" max="6" width="13.5703125" style="1" customWidth="1"/>
    <col min="7" max="7" width="12.85546875" style="1" customWidth="1"/>
    <col min="8" max="8" width="13.5703125" style="1" customWidth="1"/>
    <col min="9" max="9" width="12.42578125" style="1" customWidth="1"/>
    <col min="10" max="10" width="13.7109375" style="1" customWidth="1"/>
    <col min="11" max="11" width="14.28515625" style="1" customWidth="1"/>
    <col min="12" max="12" width="14.140625" style="1" customWidth="1"/>
    <col min="13" max="13" width="14.85546875" style="1" customWidth="1"/>
    <col min="14" max="16384" width="9.140625" style="1"/>
  </cols>
  <sheetData>
    <row r="1" spans="1:13" ht="23.25" customHeight="1" x14ac:dyDescent="0.3">
      <c r="A1" s="57" t="s">
        <v>404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63.75" customHeight="1" x14ac:dyDescent="0.4">
      <c r="A2" s="59" t="s">
        <v>375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174.75" customHeight="1" x14ac:dyDescent="0.25">
      <c r="A3" s="34" t="s">
        <v>12</v>
      </c>
      <c r="B3" s="34" t="s">
        <v>376</v>
      </c>
      <c r="C3" s="34" t="s">
        <v>352</v>
      </c>
      <c r="D3" s="34" t="s">
        <v>353</v>
      </c>
      <c r="E3" s="34" t="s">
        <v>13</v>
      </c>
      <c r="F3" s="34" t="s">
        <v>14</v>
      </c>
      <c r="G3" s="34" t="s">
        <v>354</v>
      </c>
      <c r="H3" s="34" t="s">
        <v>355</v>
      </c>
      <c r="I3" s="35" t="s">
        <v>350</v>
      </c>
      <c r="J3" s="35" t="s">
        <v>351</v>
      </c>
      <c r="K3" s="37" t="s">
        <v>346</v>
      </c>
      <c r="L3" s="37" t="s">
        <v>347</v>
      </c>
      <c r="M3" s="38" t="s">
        <v>356</v>
      </c>
    </row>
    <row r="4" spans="1:13" ht="200.1" customHeight="1" x14ac:dyDescent="0.25">
      <c r="A4" s="36" t="s">
        <v>382</v>
      </c>
      <c r="B4" s="22"/>
      <c r="C4" s="22"/>
      <c r="D4" s="22"/>
      <c r="E4" s="23" t="s">
        <v>16</v>
      </c>
      <c r="F4" s="23" t="s">
        <v>18</v>
      </c>
      <c r="G4" s="22"/>
      <c r="H4" s="22"/>
      <c r="I4" s="24">
        <v>0</v>
      </c>
      <c r="J4" s="24">
        <v>0</v>
      </c>
      <c r="K4" s="25">
        <f>0.4724*J4</f>
        <v>0</v>
      </c>
      <c r="L4" s="25">
        <f>0.4653*J4</f>
        <v>0</v>
      </c>
      <c r="M4" s="39">
        <f>J4*23.61/100/1000</f>
        <v>0</v>
      </c>
    </row>
    <row r="5" spans="1:13" ht="200.1" customHeight="1" x14ac:dyDescent="0.25">
      <c r="A5" s="36" t="s">
        <v>377</v>
      </c>
      <c r="B5" s="22"/>
      <c r="C5" s="22"/>
      <c r="D5" s="22"/>
      <c r="E5" s="23" t="s">
        <v>16</v>
      </c>
      <c r="F5" s="23" t="s">
        <v>18</v>
      </c>
      <c r="G5" s="22"/>
      <c r="H5" s="22"/>
      <c r="I5" s="24">
        <v>0</v>
      </c>
      <c r="J5" s="24">
        <v>0</v>
      </c>
      <c r="K5" s="25">
        <f>J5*0.0282</f>
        <v>0</v>
      </c>
      <c r="L5" s="25">
        <f>J5*0.0444</f>
        <v>0</v>
      </c>
      <c r="M5" s="39">
        <f>J5*0</f>
        <v>0</v>
      </c>
    </row>
    <row r="6" spans="1:13" ht="200.1" customHeight="1" x14ac:dyDescent="0.25">
      <c r="A6" s="31" t="s">
        <v>378</v>
      </c>
      <c r="B6" s="22"/>
      <c r="C6" s="22"/>
      <c r="D6" s="22"/>
      <c r="E6" s="23" t="s">
        <v>16</v>
      </c>
      <c r="F6" s="23" t="s">
        <v>18</v>
      </c>
      <c r="G6" s="22"/>
      <c r="H6" s="22"/>
      <c r="I6" s="24">
        <v>0</v>
      </c>
      <c r="J6" s="24">
        <v>0</v>
      </c>
      <c r="K6" s="25">
        <f>J6*0.1918</f>
        <v>0</v>
      </c>
      <c r="L6" s="25">
        <f>J6*0.2081</f>
        <v>0</v>
      </c>
      <c r="M6" s="39">
        <f>8.06/100*J6/1000</f>
        <v>0</v>
      </c>
    </row>
    <row r="7" spans="1:13" ht="200.1" customHeight="1" x14ac:dyDescent="0.25">
      <c r="A7" s="31" t="s">
        <v>384</v>
      </c>
      <c r="B7" s="22"/>
      <c r="C7" s="22"/>
      <c r="D7" s="22"/>
      <c r="E7" s="23" t="s">
        <v>16</v>
      </c>
      <c r="F7" s="23" t="s">
        <v>18</v>
      </c>
      <c r="G7" s="22"/>
      <c r="H7" s="22"/>
      <c r="I7" s="24">
        <v>0</v>
      </c>
      <c r="J7" s="24">
        <v>0</v>
      </c>
      <c r="K7" s="25">
        <f>J7*0.1918</f>
        <v>0</v>
      </c>
      <c r="L7" s="25">
        <f>J7*0.1847</f>
        <v>0</v>
      </c>
      <c r="M7" s="39">
        <f>13.33/100*J7/1000</f>
        <v>0</v>
      </c>
    </row>
    <row r="8" spans="1:13" ht="200.1" customHeight="1" x14ac:dyDescent="0.25">
      <c r="A8" s="31" t="s">
        <v>379</v>
      </c>
      <c r="B8" s="22"/>
      <c r="C8" s="22"/>
      <c r="D8" s="22"/>
      <c r="E8" s="23" t="s">
        <v>16</v>
      </c>
      <c r="F8" s="23" t="s">
        <v>18</v>
      </c>
      <c r="G8" s="22"/>
      <c r="H8" s="22"/>
      <c r="I8" s="24">
        <v>0</v>
      </c>
      <c r="J8" s="24">
        <v>0</v>
      </c>
      <c r="K8" s="25">
        <f>J8*0.3836</f>
        <v>0</v>
      </c>
      <c r="L8" s="25">
        <f>J8*0.3764</f>
        <v>0</v>
      </c>
      <c r="M8" s="39">
        <f>18.33/100*J8/1000</f>
        <v>0</v>
      </c>
    </row>
    <row r="9" spans="1:13" ht="200.1" customHeight="1" x14ac:dyDescent="0.25">
      <c r="A9" s="31" t="s">
        <v>388</v>
      </c>
      <c r="B9" s="22"/>
      <c r="C9" s="22"/>
      <c r="D9" s="22"/>
      <c r="E9" s="23" t="s">
        <v>16</v>
      </c>
      <c r="F9" s="23" t="s">
        <v>18</v>
      </c>
      <c r="G9" s="22"/>
      <c r="H9" s="22"/>
      <c r="I9" s="24">
        <v>0</v>
      </c>
      <c r="J9" s="24">
        <v>0</v>
      </c>
      <c r="K9" s="25">
        <f>J9*0.4718</f>
        <v>0</v>
      </c>
      <c r="L9" s="25">
        <f>J9*0.4647</f>
        <v>0</v>
      </c>
      <c r="M9" s="39">
        <f>23.61/100*J9/1000</f>
        <v>0</v>
      </c>
    </row>
    <row r="10" spans="1:13" ht="200.1" customHeight="1" x14ac:dyDescent="0.25">
      <c r="A10" s="31" t="s">
        <v>380</v>
      </c>
      <c r="B10" s="22"/>
      <c r="C10" s="22"/>
      <c r="D10" s="22"/>
      <c r="E10" s="23" t="s">
        <v>16</v>
      </c>
      <c r="F10" s="23" t="s">
        <v>18</v>
      </c>
      <c r="G10" s="22"/>
      <c r="H10" s="41"/>
      <c r="I10" s="24">
        <v>0</v>
      </c>
      <c r="J10" s="24">
        <v>0</v>
      </c>
      <c r="K10" s="25">
        <f>J10*0.4681</f>
        <v>0</v>
      </c>
      <c r="L10" s="25">
        <f>J10*0.4609</f>
        <v>0</v>
      </c>
      <c r="M10" s="39">
        <f>21.39/100*J10/1000</f>
        <v>0</v>
      </c>
    </row>
    <row r="11" spans="1:13" ht="200.1" customHeight="1" x14ac:dyDescent="0.25">
      <c r="A11" s="31" t="s">
        <v>385</v>
      </c>
      <c r="B11" s="22"/>
      <c r="C11" s="22"/>
      <c r="D11" s="22"/>
      <c r="E11" s="23" t="s">
        <v>16</v>
      </c>
      <c r="F11" s="23" t="s">
        <v>18</v>
      </c>
      <c r="G11" s="22"/>
      <c r="H11" s="22"/>
      <c r="I11" s="24">
        <v>0</v>
      </c>
      <c r="J11" s="24">
        <v>0</v>
      </c>
      <c r="K11" s="25">
        <f>J11*0.4724</f>
        <v>0</v>
      </c>
      <c r="L11" s="25">
        <f>J11*0.4653</f>
        <v>0</v>
      </c>
      <c r="M11" s="39">
        <f>23.61/100*J11/1000</f>
        <v>0</v>
      </c>
    </row>
    <row r="12" spans="1:13" ht="200.1" customHeight="1" x14ac:dyDescent="0.25">
      <c r="A12" s="31" t="s">
        <v>381</v>
      </c>
      <c r="B12" s="22"/>
      <c r="C12" s="22"/>
      <c r="D12" s="22"/>
      <c r="E12" s="23" t="s">
        <v>16</v>
      </c>
      <c r="F12" s="23" t="s">
        <v>18</v>
      </c>
      <c r="G12" s="22"/>
      <c r="H12" s="22"/>
      <c r="I12" s="24">
        <v>0</v>
      </c>
      <c r="J12" s="24">
        <v>0</v>
      </c>
      <c r="K12" s="25">
        <f>J12*0.0364</f>
        <v>0</v>
      </c>
      <c r="L12" s="25">
        <f>J12*0.0358</f>
        <v>0</v>
      </c>
      <c r="M12" s="39">
        <f>1.67/100*J12/1000</f>
        <v>0</v>
      </c>
    </row>
    <row r="13" spans="1:13" ht="200.1" customHeight="1" x14ac:dyDescent="0.25">
      <c r="A13" s="31" t="s">
        <v>383</v>
      </c>
      <c r="B13" s="22"/>
      <c r="C13" s="22"/>
      <c r="D13" s="22"/>
      <c r="E13" s="23" t="s">
        <v>16</v>
      </c>
      <c r="F13" s="23" t="s">
        <v>18</v>
      </c>
      <c r="G13" s="22"/>
      <c r="H13" s="22"/>
      <c r="I13" s="24">
        <v>0</v>
      </c>
      <c r="J13" s="24">
        <v>0</v>
      </c>
      <c r="K13" s="25">
        <f>J13*0.1417</f>
        <v>0</v>
      </c>
      <c r="L13" s="25">
        <f>J13*0.1395</f>
        <v>0</v>
      </c>
      <c r="M13" s="39">
        <f>6.94/100*J13/1000</f>
        <v>0</v>
      </c>
    </row>
    <row r="14" spans="1:13" ht="20.25" x14ac:dyDescent="0.3">
      <c r="H14" s="21" t="s">
        <v>20</v>
      </c>
      <c r="I14" s="11">
        <f>SUM(I4:I13)</f>
        <v>0</v>
      </c>
      <c r="J14" s="11" t="s">
        <v>20</v>
      </c>
      <c r="K14" s="2">
        <f>SUM(K4:K13)</f>
        <v>0</v>
      </c>
      <c r="L14" s="2">
        <f>SUM(L4:L13)</f>
        <v>0</v>
      </c>
      <c r="M14" s="40">
        <f>SUM(M4:M13)</f>
        <v>0</v>
      </c>
    </row>
    <row r="18" ht="18" customHeight="1" x14ac:dyDescent="0.25"/>
    <row r="30" ht="18" customHeight="1" x14ac:dyDescent="0.25"/>
  </sheetData>
  <mergeCells count="2">
    <mergeCell ref="A1:M1"/>
    <mergeCell ref="A2:M2"/>
  </mergeCells>
  <pageMargins left="0.19685039370078741" right="0.11811023622047245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4" tint="0.39997558519241921"/>
  </sheetPr>
  <dimension ref="A1:N18"/>
  <sheetViews>
    <sheetView showGridLines="0" zoomScale="75" zoomScaleNormal="75" workbookViewId="0">
      <selection sqref="A1:N1"/>
    </sheetView>
  </sheetViews>
  <sheetFormatPr defaultRowHeight="15" x14ac:dyDescent="0.25"/>
  <cols>
    <col min="1" max="1" width="6.140625" style="1" customWidth="1"/>
    <col min="2" max="2" width="15.140625" style="1" customWidth="1"/>
    <col min="3" max="3" width="45.5703125" style="1" customWidth="1"/>
    <col min="4" max="4" width="15.7109375" style="1" customWidth="1"/>
    <col min="5" max="5" width="16.85546875" style="1" customWidth="1"/>
    <col min="6" max="6" width="13.28515625" style="1" customWidth="1"/>
    <col min="7" max="7" width="13.5703125" style="1" customWidth="1"/>
    <col min="8" max="8" width="12.85546875" style="1" customWidth="1"/>
    <col min="9" max="9" width="13.7109375" style="1" customWidth="1"/>
    <col min="10" max="10" width="13.28515625" style="1" customWidth="1"/>
    <col min="11" max="11" width="12.5703125" style="1" customWidth="1"/>
    <col min="12" max="12" width="13.7109375" style="1" customWidth="1"/>
    <col min="13" max="13" width="14.28515625" style="1" customWidth="1"/>
    <col min="14" max="14" width="14" style="1" customWidth="1"/>
    <col min="15" max="16384" width="9.140625" style="1"/>
  </cols>
  <sheetData>
    <row r="1" spans="1:14" ht="20.25" x14ac:dyDescent="0.3">
      <c r="A1" s="57" t="s">
        <v>403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53.25" customHeight="1" x14ac:dyDescent="0.25">
      <c r="A2" s="54" t="s">
        <v>387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ht="156" customHeight="1" x14ac:dyDescent="0.25">
      <c r="A3" s="34" t="s">
        <v>11</v>
      </c>
      <c r="B3" s="34" t="s">
        <v>12</v>
      </c>
      <c r="C3" s="34" t="s">
        <v>22</v>
      </c>
      <c r="D3" s="34" t="s">
        <v>358</v>
      </c>
      <c r="E3" s="34" t="s">
        <v>359</v>
      </c>
      <c r="F3" s="34" t="s">
        <v>13</v>
      </c>
      <c r="G3" s="34" t="s">
        <v>14</v>
      </c>
      <c r="H3" s="34" t="s">
        <v>360</v>
      </c>
      <c r="I3" s="34" t="s">
        <v>361</v>
      </c>
      <c r="J3" s="35" t="s">
        <v>348</v>
      </c>
      <c r="K3" s="35" t="s">
        <v>349</v>
      </c>
      <c r="L3" s="37" t="s">
        <v>390</v>
      </c>
      <c r="M3" s="37" t="s">
        <v>391</v>
      </c>
      <c r="N3" s="47" t="s">
        <v>345</v>
      </c>
    </row>
    <row r="4" spans="1:14" ht="200.1" customHeight="1" x14ac:dyDescent="0.25">
      <c r="A4" s="42">
        <v>1</v>
      </c>
      <c r="B4" s="31" t="s">
        <v>386</v>
      </c>
      <c r="C4" s="22"/>
      <c r="D4" s="22"/>
      <c r="E4" s="22"/>
      <c r="F4" s="23" t="s">
        <v>16</v>
      </c>
      <c r="G4" s="23" t="s">
        <v>18</v>
      </c>
      <c r="H4" s="22"/>
      <c r="I4" s="22"/>
      <c r="J4" s="24">
        <v>0</v>
      </c>
      <c r="K4" s="24">
        <v>0</v>
      </c>
      <c r="L4" s="25">
        <f>0.4724*K4</f>
        <v>0</v>
      </c>
      <c r="M4" s="25">
        <f>0.4653*K4</f>
        <v>0</v>
      </c>
      <c r="N4" s="39">
        <f>23.61/100*K4/1000</f>
        <v>0</v>
      </c>
    </row>
    <row r="5" spans="1:14" ht="180" x14ac:dyDescent="0.25">
      <c r="A5" s="50">
        <v>2</v>
      </c>
      <c r="B5" s="31" t="s">
        <v>389</v>
      </c>
      <c r="C5" s="22"/>
      <c r="D5" s="22"/>
      <c r="E5" s="22"/>
      <c r="F5" s="23" t="s">
        <v>16</v>
      </c>
      <c r="G5" s="23" t="s">
        <v>18</v>
      </c>
      <c r="H5" s="22"/>
      <c r="I5" s="22"/>
      <c r="J5" s="24">
        <v>0</v>
      </c>
      <c r="K5" s="24">
        <v>0</v>
      </c>
      <c r="L5" s="25">
        <f>K5*0.4718</f>
        <v>0</v>
      </c>
      <c r="M5" s="25">
        <f>K5*0.4647</f>
        <v>0</v>
      </c>
      <c r="N5" s="39">
        <f>23.61/100*K5/1000</f>
        <v>0</v>
      </c>
    </row>
    <row r="6" spans="1:14" ht="18" customHeight="1" x14ac:dyDescent="0.25">
      <c r="A6" s="49"/>
    </row>
    <row r="18" ht="18" customHeight="1" x14ac:dyDescent="0.25"/>
  </sheetData>
  <mergeCells count="2">
    <mergeCell ref="A1:N1"/>
    <mergeCell ref="A2:N2"/>
  </mergeCells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4" tint="-0.249977111117893"/>
  </sheetPr>
  <dimension ref="A1:K4"/>
  <sheetViews>
    <sheetView showGridLines="0" workbookViewId="0">
      <selection activeCell="A3" sqref="A3"/>
    </sheetView>
  </sheetViews>
  <sheetFormatPr defaultRowHeight="15" x14ac:dyDescent="0.25"/>
  <cols>
    <col min="1" max="1" width="4.5703125" customWidth="1"/>
    <col min="2" max="2" width="15.7109375" customWidth="1"/>
    <col min="3" max="3" width="32.140625" customWidth="1"/>
    <col min="4" max="8" width="15.7109375" customWidth="1"/>
    <col min="9" max="9" width="15.42578125" customWidth="1"/>
    <col min="10" max="10" width="15.7109375" customWidth="1"/>
    <col min="11" max="11" width="15" customWidth="1"/>
  </cols>
  <sheetData>
    <row r="1" spans="1:11" ht="20.25" x14ac:dyDescent="0.3">
      <c r="A1" s="57" t="s">
        <v>403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58.5" customHeight="1" x14ac:dyDescent="0.4">
      <c r="A2" s="62" t="s">
        <v>407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16.25" customHeight="1" x14ac:dyDescent="0.25">
      <c r="A3" s="34" t="s">
        <v>11</v>
      </c>
      <c r="B3" s="34" t="s">
        <v>12</v>
      </c>
      <c r="C3" s="34" t="s">
        <v>30</v>
      </c>
      <c r="D3" s="34" t="s">
        <v>26</v>
      </c>
      <c r="E3" s="34" t="s">
        <v>27</v>
      </c>
      <c r="F3" s="34" t="s">
        <v>13</v>
      </c>
      <c r="G3" s="34" t="s">
        <v>14</v>
      </c>
      <c r="H3" s="34" t="s">
        <v>392</v>
      </c>
      <c r="I3" s="34" t="s">
        <v>365</v>
      </c>
      <c r="J3" s="46" t="s">
        <v>364</v>
      </c>
      <c r="K3" s="38" t="s">
        <v>29</v>
      </c>
    </row>
    <row r="4" spans="1:11" ht="152.25" customHeight="1" x14ac:dyDescent="0.25">
      <c r="A4" s="43">
        <v>1</v>
      </c>
      <c r="B4" s="52" t="s">
        <v>406</v>
      </c>
      <c r="C4" s="32"/>
      <c r="D4" s="48"/>
      <c r="E4" s="48"/>
      <c r="F4" s="33" t="s">
        <v>25</v>
      </c>
      <c r="G4" s="33" t="s">
        <v>15</v>
      </c>
      <c r="H4" s="45"/>
      <c r="I4" s="45"/>
      <c r="J4" s="24"/>
      <c r="K4" s="22"/>
    </row>
  </sheetData>
  <mergeCells count="2">
    <mergeCell ref="A2:K2"/>
    <mergeCell ref="A1:K1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4" tint="-0.499984740745262"/>
  </sheetPr>
  <dimension ref="A1:K4"/>
  <sheetViews>
    <sheetView showGridLines="0" zoomScale="90" zoomScaleNormal="90" workbookViewId="0">
      <selection activeCell="B4" sqref="B4"/>
    </sheetView>
  </sheetViews>
  <sheetFormatPr defaultRowHeight="15" x14ac:dyDescent="0.25"/>
  <cols>
    <col min="1" max="1" width="5.42578125" customWidth="1"/>
    <col min="2" max="2" width="29.42578125" customWidth="1"/>
    <col min="3" max="3" width="40.7109375" customWidth="1"/>
    <col min="4" max="4" width="12.140625" customWidth="1"/>
    <col min="5" max="5" width="12.42578125" customWidth="1"/>
    <col min="6" max="6" width="11.7109375" customWidth="1"/>
    <col min="7" max="7" width="11" customWidth="1"/>
    <col min="8" max="8" width="13.28515625" customWidth="1"/>
    <col min="9" max="9" width="11.7109375" customWidth="1"/>
    <col min="10" max="10" width="18.7109375" customWidth="1"/>
    <col min="11" max="11" width="20.140625" customWidth="1"/>
  </cols>
  <sheetData>
    <row r="1" spans="1:11" ht="20.25" x14ac:dyDescent="0.3">
      <c r="A1" s="57" t="s">
        <v>405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7.75" customHeight="1" x14ac:dyDescent="0.4">
      <c r="A2" s="63" t="s">
        <v>393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80" customHeight="1" x14ac:dyDescent="0.25">
      <c r="A3" s="12" t="s">
        <v>11</v>
      </c>
      <c r="B3" s="12" t="s">
        <v>370</v>
      </c>
      <c r="C3" s="12" t="s">
        <v>394</v>
      </c>
      <c r="D3" s="12" t="s">
        <v>369</v>
      </c>
      <c r="E3" s="12" t="s">
        <v>27</v>
      </c>
      <c r="F3" s="12" t="s">
        <v>13</v>
      </c>
      <c r="G3" s="12" t="s">
        <v>14</v>
      </c>
      <c r="H3" s="12" t="s">
        <v>23</v>
      </c>
      <c r="I3" s="12" t="s">
        <v>28</v>
      </c>
      <c r="J3" s="13" t="s">
        <v>395</v>
      </c>
      <c r="K3" s="12" t="s">
        <v>396</v>
      </c>
    </row>
    <row r="4" spans="1:11" ht="168.75" customHeight="1" x14ac:dyDescent="0.25">
      <c r="A4" s="14">
        <v>1</v>
      </c>
      <c r="B4" s="15" t="s">
        <v>408</v>
      </c>
      <c r="C4" s="16"/>
      <c r="D4" s="16"/>
      <c r="E4" s="16"/>
      <c r="F4" s="43" t="s">
        <v>25</v>
      </c>
      <c r="G4" s="43" t="s">
        <v>17</v>
      </c>
      <c r="H4" s="17"/>
      <c r="I4" s="17"/>
      <c r="J4" s="18"/>
      <c r="K4" s="51"/>
    </row>
  </sheetData>
  <mergeCells count="2">
    <mergeCell ref="A1:K1"/>
    <mergeCell ref="A2:K2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4" tint="0.59999389629810485"/>
  </sheetPr>
  <dimension ref="A1:J4"/>
  <sheetViews>
    <sheetView showGridLines="0" workbookViewId="0">
      <selection activeCell="A3" sqref="A3"/>
    </sheetView>
  </sheetViews>
  <sheetFormatPr defaultRowHeight="15" x14ac:dyDescent="0.25"/>
  <cols>
    <col min="1" max="1" width="5.28515625" customWidth="1"/>
    <col min="2" max="2" width="17.7109375" customWidth="1"/>
    <col min="3" max="3" width="46.28515625" customWidth="1"/>
    <col min="4" max="4" width="15.7109375" customWidth="1"/>
    <col min="5" max="5" width="8.7109375" customWidth="1"/>
    <col min="6" max="8" width="15.7109375" customWidth="1"/>
    <col min="9" max="9" width="15.42578125" customWidth="1"/>
    <col min="10" max="10" width="15.7109375" customWidth="1"/>
  </cols>
  <sheetData>
    <row r="1" spans="1:10" ht="20.25" x14ac:dyDescent="0.3">
      <c r="A1" s="57" t="s">
        <v>403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82.5" customHeight="1" x14ac:dyDescent="0.4">
      <c r="A2" s="62" t="s">
        <v>410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168.75" customHeight="1" x14ac:dyDescent="0.25">
      <c r="A3" s="34" t="s">
        <v>11</v>
      </c>
      <c r="B3" s="34" t="s">
        <v>12</v>
      </c>
      <c r="C3" s="34" t="s">
        <v>368</v>
      </c>
      <c r="D3" s="66" t="s">
        <v>31</v>
      </c>
      <c r="E3" s="67"/>
      <c r="F3" s="34" t="s">
        <v>13</v>
      </c>
      <c r="G3" s="34" t="s">
        <v>14</v>
      </c>
      <c r="H3" s="34" t="s">
        <v>367</v>
      </c>
      <c r="I3" s="34" t="s">
        <v>365</v>
      </c>
      <c r="J3" s="46" t="s">
        <v>366</v>
      </c>
    </row>
    <row r="4" spans="1:10" ht="245.25" customHeight="1" x14ac:dyDescent="0.25">
      <c r="A4" s="43">
        <v>1</v>
      </c>
      <c r="B4" s="52" t="s">
        <v>409</v>
      </c>
      <c r="C4" s="32"/>
      <c r="D4" s="68"/>
      <c r="E4" s="69"/>
      <c r="F4" s="33" t="s">
        <v>25</v>
      </c>
      <c r="G4" s="33" t="s">
        <v>15</v>
      </c>
      <c r="H4" s="45"/>
      <c r="I4" s="45"/>
      <c r="J4" s="24"/>
    </row>
  </sheetData>
  <mergeCells count="4">
    <mergeCell ref="A2:J2"/>
    <mergeCell ref="D3:E3"/>
    <mergeCell ref="D4:E4"/>
    <mergeCell ref="A1:J1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4" tint="0.39997558519241921"/>
  </sheetPr>
  <dimension ref="A1:J4"/>
  <sheetViews>
    <sheetView showGridLines="0" workbookViewId="0">
      <selection sqref="A1:J1"/>
    </sheetView>
  </sheetViews>
  <sheetFormatPr defaultRowHeight="15" x14ac:dyDescent="0.25"/>
  <cols>
    <col min="1" max="1" width="5.5703125" customWidth="1"/>
    <col min="2" max="2" width="15.7109375" customWidth="1"/>
    <col min="3" max="3" width="33.85546875" customWidth="1"/>
    <col min="4" max="4" width="15.7109375" customWidth="1"/>
    <col min="5" max="5" width="7.85546875" customWidth="1"/>
    <col min="6" max="6" width="12.85546875" customWidth="1"/>
    <col min="7" max="8" width="15.7109375" customWidth="1"/>
    <col min="9" max="9" width="24" customWidth="1"/>
    <col min="10" max="10" width="15.7109375" customWidth="1"/>
  </cols>
  <sheetData>
    <row r="1" spans="1:10" ht="20.25" x14ac:dyDescent="0.3">
      <c r="A1" s="57" t="s">
        <v>403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81.75" customHeight="1" x14ac:dyDescent="0.4">
      <c r="A2" s="62" t="s">
        <v>371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47" customHeight="1" x14ac:dyDescent="0.25">
      <c r="A3" s="34" t="s">
        <v>11</v>
      </c>
      <c r="B3" s="34" t="s">
        <v>12</v>
      </c>
      <c r="C3" s="34" t="s">
        <v>362</v>
      </c>
      <c r="D3" s="66" t="s">
        <v>32</v>
      </c>
      <c r="E3" s="67"/>
      <c r="F3" s="34" t="s">
        <v>13</v>
      </c>
      <c r="G3" s="34" t="s">
        <v>14</v>
      </c>
      <c r="H3" s="34" t="s">
        <v>363</v>
      </c>
      <c r="I3" s="34" t="s">
        <v>33</v>
      </c>
      <c r="J3" s="46" t="s">
        <v>24</v>
      </c>
    </row>
    <row r="4" spans="1:10" ht="164.25" customHeight="1" x14ac:dyDescent="0.25">
      <c r="A4" s="43">
        <v>1</v>
      </c>
      <c r="B4" s="52" t="s">
        <v>399</v>
      </c>
      <c r="C4" s="32"/>
      <c r="D4" s="68"/>
      <c r="E4" s="69"/>
      <c r="F4" s="33" t="s">
        <v>16</v>
      </c>
      <c r="G4" s="33" t="s">
        <v>17</v>
      </c>
      <c r="H4" s="44" t="s">
        <v>19</v>
      </c>
      <c r="I4" s="45"/>
      <c r="J4" s="24"/>
    </row>
  </sheetData>
  <mergeCells count="4">
    <mergeCell ref="A2:J2"/>
    <mergeCell ref="D3:E3"/>
    <mergeCell ref="D4:E4"/>
    <mergeCell ref="A1:J1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4"/>
  <sheetViews>
    <sheetView showGridLines="0" tabSelected="1" workbookViewId="0">
      <selection activeCell="A3" sqref="A3"/>
    </sheetView>
  </sheetViews>
  <sheetFormatPr defaultRowHeight="15" x14ac:dyDescent="0.25"/>
  <cols>
    <col min="1" max="1" width="5.42578125" customWidth="1"/>
    <col min="2" max="2" width="29.42578125" customWidth="1"/>
    <col min="3" max="3" width="40.7109375" customWidth="1"/>
    <col min="4" max="4" width="12.140625" customWidth="1"/>
    <col min="5" max="5" width="12.42578125" customWidth="1"/>
    <col min="6" max="6" width="11.28515625" customWidth="1"/>
    <col min="7" max="7" width="11" customWidth="1"/>
    <col min="8" max="8" width="13.28515625" customWidth="1"/>
    <col min="9" max="9" width="18.42578125" customWidth="1"/>
    <col min="10" max="10" width="15.140625" customWidth="1"/>
  </cols>
  <sheetData>
    <row r="1" spans="1:10" ht="20.25" x14ac:dyDescent="0.3">
      <c r="A1" s="57" t="s">
        <v>403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30.5" customHeight="1" x14ac:dyDescent="0.4">
      <c r="A2" s="62" t="s">
        <v>412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6" x14ac:dyDescent="0.25">
      <c r="A3" s="12" t="s">
        <v>11</v>
      </c>
      <c r="B3" s="12" t="s">
        <v>370</v>
      </c>
      <c r="C3" s="12" t="s">
        <v>401</v>
      </c>
      <c r="D3" s="12" t="s">
        <v>369</v>
      </c>
      <c r="E3" s="12" t="s">
        <v>27</v>
      </c>
      <c r="F3" s="12" t="s">
        <v>13</v>
      </c>
      <c r="G3" s="12" t="s">
        <v>14</v>
      </c>
      <c r="H3" s="12" t="s">
        <v>23</v>
      </c>
      <c r="I3" s="12" t="s">
        <v>28</v>
      </c>
      <c r="J3" s="13" t="s">
        <v>402</v>
      </c>
    </row>
    <row r="4" spans="1:10" x14ac:dyDescent="0.25">
      <c r="A4" s="14">
        <v>1</v>
      </c>
      <c r="B4" s="15" t="s">
        <v>411</v>
      </c>
      <c r="C4" s="16"/>
      <c r="D4" s="16"/>
      <c r="E4" s="16"/>
      <c r="F4" s="43" t="s">
        <v>25</v>
      </c>
      <c r="G4" s="43" t="s">
        <v>17</v>
      </c>
      <c r="H4" s="17"/>
      <c r="I4" s="17"/>
      <c r="J4" s="18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Informacje ogólne</vt:lpstr>
      <vt:lpstr>strPł02</vt:lpstr>
      <vt:lpstr>strPł03</vt:lpstr>
      <vt:lpstr>strPł04</vt:lpstr>
      <vt:lpstr>strPł05</vt:lpstr>
      <vt:lpstr>strPł06</vt:lpstr>
      <vt:lpstr>strPł07</vt:lpstr>
      <vt:lpstr>strPł08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cp:lastPrinted>2019-02-07T08:46:09Z</cp:lastPrinted>
  <dcterms:created xsi:type="dcterms:W3CDTF">2019-01-22T07:20:53Z</dcterms:created>
  <dcterms:modified xsi:type="dcterms:W3CDTF">2019-02-18T11:20:16Z</dcterms:modified>
</cp:coreProperties>
</file>