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onarowska\Documents\TYMCZASOWY\ZAMIAST NA PULPICIE\PONE\"/>
    </mc:Choice>
  </mc:AlternateContent>
  <bookViews>
    <workbookView xWindow="0" yWindow="0" windowWidth="15345" windowHeight="5430" firstSheet="1" activeTab="2"/>
  </bookViews>
  <sheets>
    <sheet name="REDUKCJA emisji rocznej z gmin" sheetId="1" state="hidden" r:id="rId1"/>
    <sheet name="Objaśnienia" sheetId="16" r:id="rId2"/>
    <sheet name="PM2,5 - obliczenie efektu" sheetId="2" r:id="rId3"/>
  </sheets>
  <definedNames>
    <definedName name="_xlnm._FilterDatabase" localSheetId="0" hidden="1">'REDUKCJA emisji rocznej z gmin'!#REF!</definedName>
    <definedName name="gmina">'REDUKCJA emisji rocznej z gmin'!$B$2:$B$316</definedName>
    <definedName name="miasto">'REDUKCJA emisji rocznej z gmin'!$B$2:$B$316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2" l="1"/>
  <c r="B55" i="2"/>
  <c r="B50" i="2"/>
  <c r="B45" i="2"/>
  <c r="B40" i="2"/>
  <c r="B35" i="2"/>
  <c r="B30" i="2"/>
  <c r="B25" i="2"/>
  <c r="B20" i="2"/>
  <c r="B15" i="2"/>
  <c r="B10" i="2"/>
  <c r="C60" i="2" l="1"/>
  <c r="C55" i="2"/>
  <c r="C45" i="2"/>
  <c r="C35" i="2"/>
  <c r="C25" i="2"/>
  <c r="C50" i="2"/>
  <c r="C40" i="2"/>
  <c r="C30" i="2"/>
  <c r="C20" i="2"/>
  <c r="C15" i="2"/>
  <c r="C10" i="2"/>
  <c r="C61" i="2" l="1"/>
  <c r="B5" i="2" l="1"/>
  <c r="C62" i="2" s="1"/>
</calcChain>
</file>

<file path=xl/sharedStrings.xml><?xml version="1.0" encoding="utf-8"?>
<sst xmlns="http://schemas.openxmlformats.org/spreadsheetml/2006/main" count="521" uniqueCount="478">
  <si>
    <t>Baboszewo</t>
  </si>
  <si>
    <t>Białobrzegi</t>
  </si>
  <si>
    <t>Bieżuń</t>
  </si>
  <si>
    <t>Błonie</t>
  </si>
  <si>
    <t>Brwinów</t>
  </si>
  <si>
    <t>Karczew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</si>
  <si>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</si>
  <si>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</si>
  <si>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</si>
  <si>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</si>
  <si>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</si>
  <si>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</si>
  <si>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</si>
  <si>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</si>
  <si>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</si>
  <si>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</si>
  <si>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</si>
  <si>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</si>
  <si>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</si>
  <si>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</si>
  <si>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</si>
  <si>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</si>
  <si>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</si>
  <si>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</si>
  <si>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</si>
  <si>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</si>
  <si>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</si>
  <si>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</si>
  <si>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</si>
  <si>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</si>
  <si>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</si>
  <si>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</si>
  <si>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</si>
  <si>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</si>
  <si>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</si>
  <si>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</si>
  <si>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</si>
  <si>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</si>
  <si>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</si>
  <si>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</si>
  <si>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</si>
  <si>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</si>
  <si>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</si>
  <si>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</si>
  <si>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</si>
  <si>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</si>
  <si>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</si>
  <si>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</si>
  <si>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</si>
  <si>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</si>
  <si>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</si>
  <si>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</si>
  <si>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</si>
  <si>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</si>
  <si>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</si>
  <si>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</si>
  <si>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</si>
  <si>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</si>
  <si>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</si>
  <si>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</si>
  <si>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</si>
  <si>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</si>
  <si>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</si>
  <si>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</si>
  <si>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</si>
  <si>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</si>
  <si>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</si>
  <si>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</si>
  <si>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</si>
  <si>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</si>
  <si>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</si>
  <si>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</si>
  <si>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</si>
  <si>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</si>
  <si>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</si>
  <si>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</si>
  <si>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</si>
  <si>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</si>
  <si>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</si>
  <si>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</si>
  <si>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</si>
  <si>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</si>
  <si>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</si>
  <si>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</si>
  <si>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</si>
  <si>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</si>
  <si>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</si>
  <si>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</si>
  <si>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</si>
  <si>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</si>
  <si>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</si>
  <si>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</si>
  <si>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</si>
  <si>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</si>
  <si>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</si>
  <si>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</si>
  <si>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</si>
  <si>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</si>
  <si>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</si>
  <si>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</si>
  <si>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</si>
  <si>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</si>
  <si>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</si>
  <si>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</si>
  <si>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</si>
  <si>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</si>
  <si>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</si>
  <si>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</si>
  <si>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</si>
  <si>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</si>
  <si>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</si>
  <si>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</si>
  <si>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</si>
  <si>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</si>
  <si>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</si>
  <si>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</si>
  <si>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</si>
  <si>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</si>
  <si>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</si>
  <si>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</si>
  <si>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</si>
  <si>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</si>
  <si>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</si>
  <si>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</si>
  <si>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</si>
  <si>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</si>
  <si>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</si>
  <si>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</si>
  <si>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</si>
  <si>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</si>
  <si>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</si>
  <si>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</si>
  <si>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</si>
  <si>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</si>
  <si>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</si>
  <si>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</si>
  <si>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</si>
  <si>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</si>
  <si>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</si>
  <si>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</si>
  <si>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</si>
  <si>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</si>
  <si>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</si>
  <si>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</si>
  <si>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</si>
  <si>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</si>
  <si>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</si>
  <si>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</si>
  <si>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</si>
  <si>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</si>
  <si>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</si>
  <si>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</si>
  <si>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</si>
  <si>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</si>
  <si>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</si>
  <si>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</si>
  <si>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</si>
  <si>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</si>
  <si>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</si>
  <si>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</si>
  <si>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</si>
  <si>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</si>
  <si>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</si>
  <si>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</si>
  <si>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</si>
  <si>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</si>
  <si>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</si>
  <si>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</si>
  <si>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</si>
  <si>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</si>
  <si>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</si>
  <si>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</si>
  <si>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</si>
  <si>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</si>
  <si>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</si>
  <si>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</si>
  <si>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</si>
  <si>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</si>
  <si>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</si>
  <si>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</si>
  <si>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</si>
  <si>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</si>
  <si>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</si>
  <si>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</si>
  <si>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</si>
  <si>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</si>
  <si>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</si>
  <si>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</si>
  <si>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</si>
  <si>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</si>
  <si>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</si>
  <si>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</si>
  <si>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</si>
  <si>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</si>
  <si>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</si>
  <si>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</si>
  <si>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</si>
  <si>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</si>
  <si>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</si>
  <si>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</si>
  <si>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</si>
  <si>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</si>
  <si>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</si>
  <si>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</si>
  <si>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</si>
  <si>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</si>
  <si>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</si>
  <si>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</si>
  <si>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</si>
  <si>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</si>
  <si>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</si>
  <si>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</si>
  <si>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</si>
  <si>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</si>
  <si>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</si>
  <si>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</si>
  <si>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</si>
  <si>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</si>
  <si>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</si>
  <si>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</si>
  <si>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</si>
  <si>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</si>
  <si>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</si>
  <si>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</si>
  <si>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</si>
  <si>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</si>
  <si>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</si>
  <si>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</si>
  <si>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</si>
  <si>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</si>
  <si>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</si>
  <si>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</si>
  <si>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</si>
  <si>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</si>
  <si>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</si>
  <si>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</si>
  <si>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</si>
  <si>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</si>
  <si>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</si>
  <si>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</si>
  <si>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</si>
  <si>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</si>
  <si>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</si>
  <si>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</si>
  <si>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</si>
  <si>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</si>
  <si>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</si>
  <si>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</si>
  <si>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</si>
  <si>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</si>
  <si>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</si>
  <si>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</si>
  <si>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</si>
  <si>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</si>
  <si>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</si>
  <si>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</si>
  <si>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</si>
  <si>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</si>
  <si>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</si>
  <si>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</si>
  <si>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</si>
  <si>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</si>
  <si>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</si>
  <si>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</si>
  <si>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</si>
  <si>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</si>
  <si>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</si>
  <si>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</si>
  <si>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</si>
  <si>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</si>
  <si>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</si>
  <si>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</si>
  <si>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</si>
  <si>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</si>
  <si>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</si>
  <si>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</si>
  <si>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</si>
  <si>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</si>
  <si>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</si>
  <si>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</si>
  <si>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</si>
  <si>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</si>
  <si>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</si>
  <si>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</si>
  <si>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</si>
  <si>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</si>
  <si>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</si>
  <si>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</si>
  <si>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</si>
  <si>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</si>
  <si>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</si>
  <si>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</si>
  <si>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</si>
  <si>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</si>
  <si>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</si>
  <si>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</si>
  <si>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</si>
  <si>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</si>
  <si>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</si>
  <si>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</si>
  <si>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</si>
  <si>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</si>
  <si>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</si>
  <si>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</si>
  <si>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</si>
  <si>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</si>
  <si>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</si>
  <si>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</si>
  <si>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</si>
  <si>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</si>
  <si>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</si>
  <si>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</si>
  <si>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</si>
  <si>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</si>
  <si>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</si>
  <si>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</si>
  <si>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</si>
  <si>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</si>
  <si>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Nazwa gminy</t>
  </si>
  <si>
    <t>312.</t>
  </si>
  <si>
    <t>313.</t>
  </si>
  <si>
    <t>314.</t>
  </si>
  <si>
    <t>315.</t>
  </si>
  <si>
    <t>Wybierz gminę</t>
  </si>
  <si>
    <t>Mg/rok</t>
  </si>
  <si>
    <t>0,0</t>
  </si>
  <si>
    <t>Poniżej wpisz łączną powierzchnię (w m2) lokali (budynków), której dotyczy działanie naprawcze</t>
  </si>
  <si>
    <t>Działanie 1</t>
  </si>
  <si>
    <t>Podłączenie lokalu do sieci cieplnej</t>
  </si>
  <si>
    <t>Działanie 2</t>
  </si>
  <si>
    <t>Wymiana ogrzewania węglowego na elektryczne</t>
  </si>
  <si>
    <t>Działanie 3</t>
  </si>
  <si>
    <t>Wymiana starych kotłów węglowych na nowe zasilane ręcznie</t>
  </si>
  <si>
    <t>Działanie 4</t>
  </si>
  <si>
    <t>Wymiana starych kotłów węglowych na nowe zasilane automatycznie</t>
  </si>
  <si>
    <t>Działanie 5</t>
  </si>
  <si>
    <t>Wymiana kotłów węglowych na kotły opalane biomasą zasilane automatycznie</t>
  </si>
  <si>
    <t>Działanie 6</t>
  </si>
  <si>
    <t>Wymiana kotłów węglowych na kotły opalane peletami zasilane automatycznie</t>
  </si>
  <si>
    <t>Działanie 7</t>
  </si>
  <si>
    <t>Wymiana ogrzewania węglowego na gazowe</t>
  </si>
  <si>
    <t>Działanie 8</t>
  </si>
  <si>
    <t>Wymiana ogrzewania węglowego na olejowe</t>
  </si>
  <si>
    <t>Działanie 9</t>
  </si>
  <si>
    <t>Wymiana ogrzewania węglowego na pompę ciepła</t>
  </si>
  <si>
    <t>Działanie 10</t>
  </si>
  <si>
    <t>Zastosowanie kolektorów słonecznych</t>
  </si>
  <si>
    <t>Działanie 11</t>
  </si>
  <si>
    <t>Termomodernizacja</t>
  </si>
  <si>
    <t xml:space="preserve"> </t>
  </si>
  <si>
    <t>Bielsk</t>
  </si>
  <si>
    <t>Ciechanów</t>
  </si>
  <si>
    <t>Dębe Wielkie</t>
  </si>
  <si>
    <t>Drobin</t>
  </si>
  <si>
    <t>Glinojeck</t>
  </si>
  <si>
    <t>Góra Kalwaria</t>
  </si>
  <si>
    <t>Grodzisk Mazowiecki</t>
  </si>
  <si>
    <t>Grójec</t>
  </si>
  <si>
    <t>Halinów</t>
  </si>
  <si>
    <t>Izabelin</t>
  </si>
  <si>
    <t>Jabłonna</t>
  </si>
  <si>
    <t>Jaktorów</t>
  </si>
  <si>
    <t>Jedlińsk</t>
  </si>
  <si>
    <t>Jedlnia-Letnisko</t>
  </si>
  <si>
    <t>Józefów</t>
  </si>
  <si>
    <t>Kadzidło</t>
  </si>
  <si>
    <t>Kobyłka</t>
  </si>
  <si>
    <t>Konstancin-Jeziorna</t>
  </si>
  <si>
    <t>Kowala</t>
  </si>
  <si>
    <t>Kozienice</t>
  </si>
  <si>
    <t>Legionowo</t>
  </si>
  <si>
    <t>Lesznowola</t>
  </si>
  <si>
    <t>Lipsko</t>
  </si>
  <si>
    <t>Łochów</t>
  </si>
  <si>
    <t>Łomianki</t>
  </si>
  <si>
    <t>Łosice</t>
  </si>
  <si>
    <t>Łyse</t>
  </si>
  <si>
    <t>Magnuszew</t>
  </si>
  <si>
    <t>Maków Mazowiecki</t>
  </si>
  <si>
    <t>Marki</t>
  </si>
  <si>
    <t>Michałowice</t>
  </si>
  <si>
    <t>Milanówek</t>
  </si>
  <si>
    <t>Mława</t>
  </si>
  <si>
    <t>Mszczonów</t>
  </si>
  <si>
    <t>Nasielsk</t>
  </si>
  <si>
    <t>Nieporęt</t>
  </si>
  <si>
    <t>Nowy Dwór Mazowiecki</t>
  </si>
  <si>
    <t>Ostrołęka</t>
  </si>
  <si>
    <t>Otwock</t>
  </si>
  <si>
    <t>Ożarów Mazowiecki</t>
  </si>
  <si>
    <t>Piaseczno</t>
  </si>
  <si>
    <t>Piastów</t>
  </si>
  <si>
    <t>Płock (miasto)</t>
  </si>
  <si>
    <t>Podkowa Leśna</t>
  </si>
  <si>
    <t>Pokrzywnica</t>
  </si>
  <si>
    <t>Pomiechówek</t>
  </si>
  <si>
    <t>Pruszków</t>
  </si>
  <si>
    <t>Pułtusk</t>
  </si>
  <si>
    <t>Radzymin</t>
  </si>
  <si>
    <t>Raszyn</t>
  </si>
  <si>
    <t>Sobolew</t>
  </si>
  <si>
    <t>Stanisławów</t>
  </si>
  <si>
    <t>Stare Babice</t>
  </si>
  <si>
    <t>Sulejówek</t>
  </si>
  <si>
    <t>Szydłowiec</t>
  </si>
  <si>
    <t>Teresin</t>
  </si>
  <si>
    <t>Tłuszcz</t>
  </si>
  <si>
    <t>Warka</t>
  </si>
  <si>
    <t>Węgrów</t>
  </si>
  <si>
    <t>Wiązowna</t>
  </si>
  <si>
    <t>Wieliszew</t>
  </si>
  <si>
    <t>Wołomin</t>
  </si>
  <si>
    <t>Wyszków</t>
  </si>
  <si>
    <t>Zakroczym</t>
  </si>
  <si>
    <t>Zakrzew</t>
  </si>
  <si>
    <t>Ząbki</t>
  </si>
  <si>
    <t>Zielonka</t>
  </si>
  <si>
    <t>Zwoleń</t>
  </si>
  <si>
    <t>Żuromin</t>
  </si>
  <si>
    <t>Żyrardów</t>
  </si>
  <si>
    <t>Wielkość efektu ekologicznego działania 1</t>
  </si>
  <si>
    <t>m2/rok</t>
  </si>
  <si>
    <t>Wielkość efektu ekologicznego działania 2</t>
  </si>
  <si>
    <t>Podłączenie do sieci cieplnej</t>
  </si>
  <si>
    <t xml:space="preserve">DZIAŁANIE 1 </t>
  </si>
  <si>
    <t>Poniżej wybierz gminę</t>
  </si>
  <si>
    <t>DZIAŁANIE 2</t>
  </si>
  <si>
    <t>DZIAŁANIE 3</t>
  </si>
  <si>
    <t xml:space="preserve">DZIAŁANIE 4 </t>
  </si>
  <si>
    <t>Wielkość efektu ekologicznego działania 3</t>
  </si>
  <si>
    <t>Wielkość efektu ekologicznego działania 4</t>
  </si>
  <si>
    <t xml:space="preserve">DZIAŁANIE 5 </t>
  </si>
  <si>
    <t>Wielkość efektu ekologicznego działania 5</t>
  </si>
  <si>
    <t xml:space="preserve">DZIAŁANIE 6 </t>
  </si>
  <si>
    <t>Wielkość efektu ekologicznego działania 6</t>
  </si>
  <si>
    <t xml:space="preserve">DZIAŁANIE 7 </t>
  </si>
  <si>
    <t>DZIAŁANIE 8</t>
  </si>
  <si>
    <t>Wielkość efektu ekologicznego działania 7</t>
  </si>
  <si>
    <t>Wielkość efektu ekologicznego działania 8</t>
  </si>
  <si>
    <t>DZIAŁANIE 9</t>
  </si>
  <si>
    <t>Wielkość efektu ekologicznego działania 9</t>
  </si>
  <si>
    <t xml:space="preserve">DZIAŁANIE 10 </t>
  </si>
  <si>
    <t>Wielkość efektu ekologicznego działania 10</t>
  </si>
  <si>
    <t>DZIAŁANIE 11</t>
  </si>
  <si>
    <t>Wielkość efektu ekologicznego działania 11</t>
  </si>
  <si>
    <t>Czy wymagany, minimalny efekt ekologiczny zostanie osiągnięty?</t>
  </si>
  <si>
    <t>Łączny efekt ekologiczny uzyskany                                            w wyniku przeprowadzenia działań  naprawczych wyrażony w Mg/rok</t>
  </si>
  <si>
    <t>W zielonych polach wyświetlane są automatycznie obliczone wyniki.</t>
  </si>
  <si>
    <r>
      <t xml:space="preserve">W żółtych polach  należy wprowadzić łączną </t>
    </r>
    <r>
      <rPr>
        <b/>
        <sz val="12"/>
        <color theme="1"/>
        <rFont val="Arial"/>
        <family val="2"/>
        <charset val="238"/>
      </rPr>
      <t>powierzchnię użytkową</t>
    </r>
    <r>
      <rPr>
        <sz val="12"/>
        <color theme="1"/>
        <rFont val="Arial"/>
        <family val="2"/>
        <charset val="238"/>
      </rPr>
      <t xml:space="preserve"> lokali lub budynków, wyrażoną w m2/rok, w których przeprowadzone będą powyższe działania naprawcze.                                               Jeżeli działanie nie będzie prowadzone należy wpisać wartość "0".</t>
    </r>
  </si>
  <si>
    <t>W niebieskich polach wpisano nazwy działań naprawczych od 1 do 11</t>
  </si>
  <si>
    <r>
      <t>W czerwonym polu, z listy rozwijalnej, należy wybrać gminę, w której prowadzone będą działania naprawcze</t>
    </r>
    <r>
      <rPr>
        <sz val="16"/>
        <color theme="1"/>
        <rFont val="Arial"/>
        <family val="2"/>
        <charset val="238"/>
      </rPr>
      <t>*</t>
    </r>
  </si>
  <si>
    <t>* lista zawiera te gminy, dla których, w programach ochrony powietrza, stwierdzono konieczność przeprowadzenia działań naprawczych</t>
  </si>
  <si>
    <t>W szarym polu wyświetlana jest informacja, czy efekt ekologiczny, założony w programie ochrony powietrza, został osiągnięty.</t>
  </si>
  <si>
    <r>
      <t xml:space="preserve">Redukcja pyłu zawieszonego PM2,5                                                 </t>
    </r>
    <r>
      <rPr>
        <b/>
        <sz val="14"/>
        <rFont val="Arial"/>
        <family val="2"/>
        <charset val="238"/>
      </rPr>
      <t>w Mg/rok</t>
    </r>
  </si>
  <si>
    <r>
      <t xml:space="preserve">Arkusz dotyczy obliczenia efektu ekologicznego dla </t>
    </r>
    <r>
      <rPr>
        <b/>
        <sz val="12"/>
        <color theme="1"/>
        <rFont val="Arial"/>
        <family val="2"/>
        <charset val="238"/>
      </rPr>
      <t>pyłu zawieszonego PM2,5</t>
    </r>
    <r>
      <rPr>
        <sz val="12"/>
        <color theme="1"/>
        <rFont val="Arial"/>
        <family val="2"/>
        <charset val="238"/>
      </rPr>
      <t xml:space="preserve"> osiągniętego w wyniku zastosowania poniższych działań:</t>
    </r>
  </si>
  <si>
    <t xml:space="preserve">Pył zawieszony PM2,5                                       Obliczenie efektu ekologicznego  </t>
  </si>
  <si>
    <t>Minimalny efekt ekologiczny dla pyłu zawieszonego PM2,5 z gminy określony w programie ochrony powietrza</t>
  </si>
  <si>
    <t>Ciechanów (gmina miejska)</t>
  </si>
  <si>
    <t>Garwolin (gmina miejska)</t>
  </si>
  <si>
    <t>Gostynin (gmina miejska)</t>
  </si>
  <si>
    <t>Mińsk Mazowiecki (gmina wiejska)</t>
  </si>
  <si>
    <t>Mińsk Mazowiecki (gmina miejska)</t>
  </si>
  <si>
    <t>Ostrów Mazowiecka (gmina wiejska)</t>
  </si>
  <si>
    <t>Ostrów Mazowiecka (gmina miejska)</t>
  </si>
  <si>
    <t>Pionki (gmina wiejska)</t>
  </si>
  <si>
    <t>Pionki (gmina miejska)</t>
  </si>
  <si>
    <t>Płońsk (gmina wiejska)</t>
  </si>
  <si>
    <t>Płońsk (gmina miejska)</t>
  </si>
  <si>
    <t>Przasnysz (gmina miejska)</t>
  </si>
  <si>
    <t>Radom (gmina miejska)</t>
  </si>
  <si>
    <t>Siedlce (gmina miejska)</t>
  </si>
  <si>
    <t>Siedlce (gmina wiejska)</t>
  </si>
  <si>
    <t>Sierpc (gmina miejska)</t>
  </si>
  <si>
    <t>Sochaczew (gmina wiejska)</t>
  </si>
  <si>
    <t>Sochaczew (gmina miejska)</t>
  </si>
  <si>
    <t>Sokołów Podlaski (gmina miejska)</t>
  </si>
  <si>
    <t>Warszawa</t>
  </si>
  <si>
    <t>Efekt ekologiczny wyliczany jest na podstawie wskaźników opisanych we "Wskazówkach sporządzania PONE" w tabeli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</si>
</sst>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3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8"/>
      <name val="Arial"/>
      <family val="2"/>
      <charset val="238"/>
    </font>
    <font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6"/>
      <color theme="1"/>
      <name val="Arial"/>
      <family val="2"/>
      <charset val="238"/>
    </font>
    <font>
      <b/>
      <sz val="26"/>
      <name val="Arial"/>
      <family val="2"/>
      <charset val="238"/>
    </font>
    <font>
      <sz val="12"/>
      <color theme="5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2" fontId="1" fillId="0" borderId="1" xfId="1" applyNumberForma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2" fontId="1" fillId="0" borderId="6" xfId="1" applyNumberFormat="1" applyBorder="1" applyAlignment="1">
      <alignment horizontal="center"/>
    </xf>
    <xf numFmtId="2" fontId="3" fillId="0" borderId="6" xfId="1" applyNumberFormat="1" applyFont="1" applyBorder="1" applyAlignment="1">
      <alignment horizontal="center"/>
    </xf>
    <xf numFmtId="0" fontId="1" fillId="3" borderId="0" xfId="1" applyFill="1" applyBorder="1" applyAlignment="1">
      <alignment horizontal="center"/>
    </xf>
    <xf numFmtId="2" fontId="1" fillId="3" borderId="0" xfId="1" applyNumberFormat="1" applyFill="1" applyBorder="1" applyAlignment="1">
      <alignment horizontal="center"/>
    </xf>
    <xf numFmtId="0" fontId="0" fillId="0" borderId="0" xfId="0" applyBorder="1"/>
    <xf numFmtId="0" fontId="4" fillId="3" borderId="0" xfId="0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6" borderId="1" xfId="0" applyFill="1" applyBorder="1"/>
    <xf numFmtId="0" fontId="7" fillId="0" borderId="1" xfId="0" applyFont="1" applyBorder="1" applyAlignment="1">
      <alignment wrapText="1"/>
    </xf>
    <xf numFmtId="0" fontId="10" fillId="4" borderId="9" xfId="0" applyFont="1" applyFill="1" applyBorder="1" applyAlignment="1">
      <alignment vertical="center" wrapText="1"/>
    </xf>
    <xf numFmtId="0" fontId="0" fillId="7" borderId="1" xfId="0" applyFill="1" applyBorder="1"/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0" fillId="5" borderId="9" xfId="0" applyFill="1" applyBorder="1"/>
    <xf numFmtId="0" fontId="12" fillId="0" borderId="0" xfId="0" applyFont="1" applyBorder="1"/>
    <xf numFmtId="0" fontId="12" fillId="0" borderId="0" xfId="0" applyFont="1"/>
    <xf numFmtId="0" fontId="13" fillId="3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5" fillId="3" borderId="0" xfId="0" applyFont="1" applyFill="1" applyBorder="1"/>
    <xf numFmtId="0" fontId="15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9" fillId="4" borderId="1" xfId="0" applyFont="1" applyFill="1" applyBorder="1"/>
    <xf numFmtId="0" fontId="20" fillId="6" borderId="1" xfId="0" applyFont="1" applyFill="1" applyBorder="1"/>
    <xf numFmtId="0" fontId="15" fillId="0" borderId="0" xfId="0" applyFont="1"/>
    <xf numFmtId="0" fontId="22" fillId="6" borderId="1" xfId="0" applyFont="1" applyFill="1" applyBorder="1"/>
    <xf numFmtId="0" fontId="19" fillId="4" borderId="8" xfId="0" applyFont="1" applyFill="1" applyBorder="1"/>
    <xf numFmtId="0" fontId="22" fillId="6" borderId="8" xfId="0" applyFont="1" applyFill="1" applyBorder="1"/>
    <xf numFmtId="2" fontId="24" fillId="3" borderId="1" xfId="0" applyNumberFormat="1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25" fillId="8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7" fillId="0" borderId="0" xfId="0" applyFont="1" applyBorder="1" applyAlignment="1">
      <alignment wrapText="1"/>
    </xf>
    <xf numFmtId="0" fontId="0" fillId="3" borderId="0" xfId="0" applyFill="1" applyBorder="1"/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18" fillId="5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6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8"/>
  <sheetViews>
    <sheetView workbookViewId="0">
      <selection activeCell="B2" sqref="B2:B98"/>
    </sheetView>
  </sheetViews>
  <sheetFormatPr defaultRowHeight="15" x14ac:dyDescent="0.25"/>
  <cols>
    <col min="2" max="2" width="49.42578125" customWidth="1"/>
    <col min="3" max="3" width="40.7109375" customWidth="1"/>
  </cols>
  <sheetData>
    <row r="1" spans="1:4" ht="30.75" x14ac:dyDescent="0.25">
      <c r="A1" s="2" t="s">
        <v>6</v>
      </c>
      <c r="B1" s="2" t="s">
        <v>318</v>
      </c>
      <c r="C1" s="3" t="s">
        <v>453</v>
      </c>
    </row>
    <row r="2" spans="1:4" ht="15.75" thickBot="1" x14ac:dyDescent="0.3">
      <c r="A2" s="4" t="s">
        <v>322</v>
      </c>
      <c r="B2" s="6" t="s">
        <v>323</v>
      </c>
      <c r="C2" s="7" t="s">
        <v>325</v>
      </c>
      <c r="D2" s="5"/>
    </row>
    <row r="3" spans="1:4" ht="15.75" thickBot="1" x14ac:dyDescent="0.3">
      <c r="A3" s="1" t="s">
        <v>7</v>
      </c>
      <c r="B3" s="13" t="s">
        <v>0</v>
      </c>
      <c r="C3" s="54">
        <v>7.41</v>
      </c>
    </row>
    <row r="4" spans="1:4" ht="15.75" thickBot="1" x14ac:dyDescent="0.3">
      <c r="A4" s="1" t="s">
        <v>8</v>
      </c>
      <c r="B4" s="13" t="s">
        <v>1</v>
      </c>
      <c r="C4" s="55">
        <v>17.48</v>
      </c>
    </row>
    <row r="5" spans="1:4" ht="15.75" thickBot="1" x14ac:dyDescent="0.3">
      <c r="A5" s="1" t="s">
        <v>9</v>
      </c>
      <c r="B5" s="13" t="s">
        <v>350</v>
      </c>
      <c r="C5" s="55">
        <v>18.71</v>
      </c>
    </row>
    <row r="6" spans="1:4" ht="15.75" thickBot="1" x14ac:dyDescent="0.3">
      <c r="A6" s="1" t="s">
        <v>10</v>
      </c>
      <c r="B6" s="13" t="s">
        <v>2</v>
      </c>
      <c r="C6" s="55">
        <v>2.62</v>
      </c>
    </row>
    <row r="7" spans="1:4" ht="15.75" thickBot="1" x14ac:dyDescent="0.3">
      <c r="A7" s="1" t="s">
        <v>11</v>
      </c>
      <c r="B7" s="13" t="s">
        <v>3</v>
      </c>
      <c r="C7" s="55">
        <v>27.34</v>
      </c>
    </row>
    <row r="8" spans="1:4" ht="15.75" thickBot="1" x14ac:dyDescent="0.3">
      <c r="A8" s="1" t="s">
        <v>12</v>
      </c>
      <c r="B8" s="13" t="s">
        <v>4</v>
      </c>
      <c r="C8" s="55">
        <v>12.66</v>
      </c>
    </row>
    <row r="9" spans="1:4" ht="15.75" thickBot="1" x14ac:dyDescent="0.3">
      <c r="A9" s="1" t="s">
        <v>13</v>
      </c>
      <c r="B9" s="13" t="s">
        <v>351</v>
      </c>
      <c r="C9" s="55">
        <v>2.71</v>
      </c>
    </row>
    <row r="10" spans="1:4" ht="15.75" thickBot="1" x14ac:dyDescent="0.3">
      <c r="A10" s="1" t="s">
        <v>14</v>
      </c>
      <c r="B10" s="13" t="s">
        <v>457</v>
      </c>
      <c r="C10" s="55">
        <v>51.7</v>
      </c>
    </row>
    <row r="11" spans="1:4" ht="15.75" thickBot="1" x14ac:dyDescent="0.3">
      <c r="A11" s="1" t="s">
        <v>15</v>
      </c>
      <c r="B11" s="13" t="s">
        <v>352</v>
      </c>
      <c r="C11" s="55">
        <v>11.74</v>
      </c>
    </row>
    <row r="12" spans="1:4" ht="15.75" thickBot="1" x14ac:dyDescent="0.3">
      <c r="A12" s="1" t="s">
        <v>16</v>
      </c>
      <c r="B12" s="13" t="s">
        <v>353</v>
      </c>
      <c r="C12" s="55">
        <v>10.73</v>
      </c>
    </row>
    <row r="13" spans="1:4" ht="15.75" thickBot="1" x14ac:dyDescent="0.3">
      <c r="A13" s="1" t="s">
        <v>17</v>
      </c>
      <c r="B13" s="13" t="s">
        <v>458</v>
      </c>
      <c r="C13" s="55">
        <v>7.98</v>
      </c>
    </row>
    <row r="14" spans="1:4" ht="15.75" thickBot="1" x14ac:dyDescent="0.3">
      <c r="A14" s="1" t="s">
        <v>18</v>
      </c>
      <c r="B14" s="13" t="s">
        <v>354</v>
      </c>
      <c r="C14" s="55">
        <v>5.58</v>
      </c>
    </row>
    <row r="15" spans="1:4" ht="15.75" thickBot="1" x14ac:dyDescent="0.3">
      <c r="A15" s="1" t="s">
        <v>19</v>
      </c>
      <c r="B15" s="13" t="s">
        <v>459</v>
      </c>
      <c r="C15" s="55">
        <v>21.48</v>
      </c>
    </row>
    <row r="16" spans="1:4" ht="15.75" thickBot="1" x14ac:dyDescent="0.3">
      <c r="A16" s="1" t="s">
        <v>20</v>
      </c>
      <c r="B16" s="13" t="s">
        <v>355</v>
      </c>
      <c r="C16" s="55">
        <v>40.909999999999997</v>
      </c>
    </row>
    <row r="17" spans="1:3" ht="15.75" thickBot="1" x14ac:dyDescent="0.3">
      <c r="A17" s="1" t="s">
        <v>21</v>
      </c>
      <c r="B17" s="13" t="s">
        <v>356</v>
      </c>
      <c r="C17" s="55">
        <v>56.77</v>
      </c>
    </row>
    <row r="18" spans="1:3" ht="15.75" thickBot="1" x14ac:dyDescent="0.3">
      <c r="A18" s="1" t="s">
        <v>22</v>
      </c>
      <c r="B18" s="13" t="s">
        <v>357</v>
      </c>
      <c r="C18" s="55">
        <v>3.86</v>
      </c>
    </row>
    <row r="19" spans="1:3" ht="15.75" thickBot="1" x14ac:dyDescent="0.3">
      <c r="A19" s="1" t="s">
        <v>23</v>
      </c>
      <c r="B19" s="13" t="s">
        <v>358</v>
      </c>
      <c r="C19" s="55">
        <v>7.37</v>
      </c>
    </row>
    <row r="20" spans="1:3" ht="15.75" thickBot="1" x14ac:dyDescent="0.3">
      <c r="A20" s="1" t="s">
        <v>24</v>
      </c>
      <c r="B20" s="13" t="s">
        <v>359</v>
      </c>
      <c r="C20" s="55">
        <v>1.1299999999999999</v>
      </c>
    </row>
    <row r="21" spans="1:3" ht="15.75" thickBot="1" x14ac:dyDescent="0.3">
      <c r="A21" s="1" t="s">
        <v>25</v>
      </c>
      <c r="B21" s="13" t="s">
        <v>360</v>
      </c>
      <c r="C21" s="55">
        <v>18.73</v>
      </c>
    </row>
    <row r="22" spans="1:3" ht="15.75" thickBot="1" x14ac:dyDescent="0.3">
      <c r="A22" s="1" t="s">
        <v>26</v>
      </c>
      <c r="B22" s="13" t="s">
        <v>361</v>
      </c>
      <c r="C22" s="55">
        <v>11.15</v>
      </c>
    </row>
    <row r="23" spans="1:3" ht="15.75" thickBot="1" x14ac:dyDescent="0.3">
      <c r="A23" s="1" t="s">
        <v>27</v>
      </c>
      <c r="B23" s="13" t="s">
        <v>362</v>
      </c>
      <c r="C23" s="55">
        <v>11.82</v>
      </c>
    </row>
    <row r="24" spans="1:3" ht="15.75" thickBot="1" x14ac:dyDescent="0.3">
      <c r="A24" s="1" t="s">
        <v>28</v>
      </c>
      <c r="B24" s="13" t="s">
        <v>363</v>
      </c>
      <c r="C24" s="55">
        <v>13.06</v>
      </c>
    </row>
    <row r="25" spans="1:3" ht="15.75" thickBot="1" x14ac:dyDescent="0.3">
      <c r="A25" s="1" t="s">
        <v>29</v>
      </c>
      <c r="B25" s="13" t="s">
        <v>364</v>
      </c>
      <c r="C25" s="55">
        <v>6.33</v>
      </c>
    </row>
    <row r="26" spans="1:3" ht="15.75" thickBot="1" x14ac:dyDescent="0.3">
      <c r="A26" s="1" t="s">
        <v>30</v>
      </c>
      <c r="B26" s="13" t="s">
        <v>365</v>
      </c>
      <c r="C26" s="55">
        <v>14.43</v>
      </c>
    </row>
    <row r="27" spans="1:3" ht="15.75" thickBot="1" x14ac:dyDescent="0.3">
      <c r="A27" s="1" t="s">
        <v>31</v>
      </c>
      <c r="B27" s="13" t="s">
        <v>5</v>
      </c>
      <c r="C27" s="55">
        <v>28.04</v>
      </c>
    </row>
    <row r="28" spans="1:3" ht="15.75" thickBot="1" x14ac:dyDescent="0.3">
      <c r="A28" s="1" t="s">
        <v>32</v>
      </c>
      <c r="B28" s="13" t="s">
        <v>366</v>
      </c>
      <c r="C28" s="55">
        <v>12.4</v>
      </c>
    </row>
    <row r="29" spans="1:3" ht="15.75" thickBot="1" x14ac:dyDescent="0.3">
      <c r="A29" s="1" t="s">
        <v>33</v>
      </c>
      <c r="B29" s="13" t="s">
        <v>367</v>
      </c>
      <c r="C29" s="55">
        <v>2.97</v>
      </c>
    </row>
    <row r="30" spans="1:3" ht="15.75" thickBot="1" x14ac:dyDescent="0.3">
      <c r="A30" s="1" t="s">
        <v>34</v>
      </c>
      <c r="B30" s="13" t="s">
        <v>368</v>
      </c>
      <c r="C30" s="55">
        <v>5.73</v>
      </c>
    </row>
    <row r="31" spans="1:3" ht="15.75" thickBot="1" x14ac:dyDescent="0.3">
      <c r="A31" s="1" t="s">
        <v>36</v>
      </c>
      <c r="B31" s="13" t="s">
        <v>369</v>
      </c>
      <c r="C31" s="55">
        <v>12.11</v>
      </c>
    </row>
    <row r="32" spans="1:3" ht="15.75" thickBot="1" x14ac:dyDescent="0.3">
      <c r="A32" s="1" t="s">
        <v>35</v>
      </c>
      <c r="B32" s="13" t="s">
        <v>370</v>
      </c>
      <c r="C32" s="55">
        <v>49.22</v>
      </c>
    </row>
    <row r="33" spans="1:3" ht="15.75" thickBot="1" x14ac:dyDescent="0.3">
      <c r="A33" s="1" t="s">
        <v>37</v>
      </c>
      <c r="B33" s="13" t="s">
        <v>371</v>
      </c>
      <c r="C33" s="55">
        <v>2.0299999999999998</v>
      </c>
    </row>
    <row r="34" spans="1:3" ht="15.75" thickBot="1" x14ac:dyDescent="0.3">
      <c r="A34" s="1" t="s">
        <v>38</v>
      </c>
      <c r="B34" s="13" t="s">
        <v>372</v>
      </c>
      <c r="C34" s="55">
        <v>17.05</v>
      </c>
    </row>
    <row r="35" spans="1:3" ht="15.75" thickBot="1" x14ac:dyDescent="0.3">
      <c r="A35" s="1" t="s">
        <v>39</v>
      </c>
      <c r="B35" s="13" t="s">
        <v>373</v>
      </c>
      <c r="C35" s="55">
        <v>45.93</v>
      </c>
    </row>
    <row r="36" spans="1:3" ht="15.75" thickBot="1" x14ac:dyDescent="0.3">
      <c r="A36" s="1" t="s">
        <v>40</v>
      </c>
      <c r="B36" s="13" t="s">
        <v>374</v>
      </c>
      <c r="C36" s="55">
        <v>4.1900000000000004</v>
      </c>
    </row>
    <row r="37" spans="1:3" ht="15.75" thickBot="1" x14ac:dyDescent="0.3">
      <c r="A37" s="1" t="s">
        <v>41</v>
      </c>
      <c r="B37" s="13" t="s">
        <v>375</v>
      </c>
      <c r="C37" s="55">
        <v>16.98</v>
      </c>
    </row>
    <row r="38" spans="1:3" ht="15.75" thickBot="1" x14ac:dyDescent="0.3">
      <c r="A38" s="1" t="s">
        <v>42</v>
      </c>
      <c r="B38" s="13" t="s">
        <v>376</v>
      </c>
      <c r="C38" s="55">
        <v>25.89</v>
      </c>
    </row>
    <row r="39" spans="1:3" ht="15.75" thickBot="1" x14ac:dyDescent="0.3">
      <c r="A39" s="1" t="s">
        <v>43</v>
      </c>
      <c r="B39" s="13" t="s">
        <v>377</v>
      </c>
      <c r="C39" s="55">
        <v>3.48</v>
      </c>
    </row>
    <row r="40" spans="1:3" ht="15.75" thickBot="1" x14ac:dyDescent="0.3">
      <c r="A40" s="1" t="s">
        <v>44</v>
      </c>
      <c r="B40" s="13" t="s">
        <v>378</v>
      </c>
      <c r="C40" s="55">
        <v>24.42</v>
      </c>
    </row>
    <row r="41" spans="1:3" ht="15.75" thickBot="1" x14ac:dyDescent="0.3">
      <c r="A41" s="1" t="s">
        <v>45</v>
      </c>
      <c r="B41" s="13" t="s">
        <v>379</v>
      </c>
      <c r="C41" s="55">
        <v>21.71</v>
      </c>
    </row>
    <row r="42" spans="1:3" ht="15.75" thickBot="1" x14ac:dyDescent="0.3">
      <c r="A42" s="1" t="s">
        <v>46</v>
      </c>
      <c r="B42" s="13" t="s">
        <v>380</v>
      </c>
      <c r="C42" s="55">
        <v>2.3199999999999998</v>
      </c>
    </row>
    <row r="43" spans="1:3" ht="15.75" thickBot="1" x14ac:dyDescent="0.3">
      <c r="A43" s="1" t="s">
        <v>47</v>
      </c>
      <c r="B43" s="13" t="s">
        <v>381</v>
      </c>
      <c r="C43" s="55">
        <v>8.6199999999999992</v>
      </c>
    </row>
    <row r="44" spans="1:3" ht="15.75" thickBot="1" x14ac:dyDescent="0.3">
      <c r="A44" s="1" t="s">
        <v>48</v>
      </c>
      <c r="B44" s="13" t="s">
        <v>460</v>
      </c>
      <c r="C44" s="55">
        <v>41.63</v>
      </c>
    </row>
    <row r="45" spans="1:3" ht="15.75" thickBot="1" x14ac:dyDescent="0.3">
      <c r="A45" s="1" t="s">
        <v>49</v>
      </c>
      <c r="B45" s="13" t="s">
        <v>461</v>
      </c>
      <c r="C45" s="55">
        <v>86.96</v>
      </c>
    </row>
    <row r="46" spans="1:3" ht="15.75" thickBot="1" x14ac:dyDescent="0.3">
      <c r="A46" s="1" t="s">
        <v>50</v>
      </c>
      <c r="B46" s="13" t="s">
        <v>382</v>
      </c>
      <c r="C46" s="55">
        <v>39.549999999999997</v>
      </c>
    </row>
    <row r="47" spans="1:3" ht="15.75" thickBot="1" x14ac:dyDescent="0.3">
      <c r="A47" s="1" t="s">
        <v>51</v>
      </c>
      <c r="B47" s="13" t="s">
        <v>383</v>
      </c>
      <c r="C47" s="55">
        <v>12.01</v>
      </c>
    </row>
    <row r="48" spans="1:3" ht="15.75" thickBot="1" x14ac:dyDescent="0.3">
      <c r="A48" s="1" t="s">
        <v>52</v>
      </c>
      <c r="B48" s="13" t="s">
        <v>384</v>
      </c>
      <c r="C48" s="55">
        <v>26.36</v>
      </c>
    </row>
    <row r="49" spans="1:3" ht="15.75" thickBot="1" x14ac:dyDescent="0.3">
      <c r="A49" s="1" t="s">
        <v>54</v>
      </c>
      <c r="B49" s="13" t="s">
        <v>385</v>
      </c>
      <c r="C49" s="55">
        <v>7.76</v>
      </c>
    </row>
    <row r="50" spans="1:3" ht="15.75" thickBot="1" x14ac:dyDescent="0.3">
      <c r="A50" s="1" t="s">
        <v>53</v>
      </c>
      <c r="B50" s="13" t="s">
        <v>386</v>
      </c>
      <c r="C50" s="55">
        <v>40.72</v>
      </c>
    </row>
    <row r="51" spans="1:3" ht="15.75" thickBot="1" x14ac:dyDescent="0.3">
      <c r="A51" s="1" t="s">
        <v>55</v>
      </c>
      <c r="B51" s="13" t="s">
        <v>387</v>
      </c>
      <c r="C51" s="55">
        <v>25.84</v>
      </c>
    </row>
    <row r="52" spans="1:3" ht="15.75" thickBot="1" x14ac:dyDescent="0.3">
      <c r="A52" s="1" t="s">
        <v>56</v>
      </c>
      <c r="B52" s="13" t="s">
        <v>462</v>
      </c>
      <c r="C52" s="55">
        <v>8.56</v>
      </c>
    </row>
    <row r="53" spans="1:3" ht="15.75" thickBot="1" x14ac:dyDescent="0.3">
      <c r="A53" s="1" t="s">
        <v>57</v>
      </c>
      <c r="B53" s="13" t="s">
        <v>463</v>
      </c>
      <c r="C53" s="55">
        <v>54.25</v>
      </c>
    </row>
    <row r="54" spans="1:3" ht="15.75" thickBot="1" x14ac:dyDescent="0.3">
      <c r="A54" s="1" t="s">
        <v>58</v>
      </c>
      <c r="B54" s="13" t="s">
        <v>388</v>
      </c>
      <c r="C54" s="55">
        <v>134.72</v>
      </c>
    </row>
    <row r="55" spans="1:3" ht="15.75" thickBot="1" x14ac:dyDescent="0.3">
      <c r="A55" s="1" t="s">
        <v>59</v>
      </c>
      <c r="B55" s="13" t="s">
        <v>389</v>
      </c>
      <c r="C55" s="55">
        <v>29.53</v>
      </c>
    </row>
    <row r="56" spans="1:3" ht="15.75" thickBot="1" x14ac:dyDescent="0.3">
      <c r="A56" s="1" t="s">
        <v>60</v>
      </c>
      <c r="B56" s="13" t="s">
        <v>390</v>
      </c>
      <c r="C56" s="55">
        <v>70.900000000000006</v>
      </c>
    </row>
    <row r="57" spans="1:3" ht="15.75" thickBot="1" x14ac:dyDescent="0.3">
      <c r="A57" s="1" t="s">
        <v>62</v>
      </c>
      <c r="B57" s="13" t="s">
        <v>391</v>
      </c>
      <c r="C57" s="55">
        <v>14.63</v>
      </c>
    </row>
    <row r="58" spans="1:3" ht="15.75" thickBot="1" x14ac:dyDescent="0.3">
      <c r="A58" s="1" t="s">
        <v>61</v>
      </c>
      <c r="B58" s="13" t="s">
        <v>464</v>
      </c>
      <c r="C58" s="55">
        <v>6.68</v>
      </c>
    </row>
    <row r="59" spans="1:3" ht="15.75" thickBot="1" x14ac:dyDescent="0.3">
      <c r="A59" s="1" t="s">
        <v>63</v>
      </c>
      <c r="B59" s="13" t="s">
        <v>465</v>
      </c>
      <c r="C59" s="55">
        <v>20.73</v>
      </c>
    </row>
    <row r="60" spans="1:3" ht="15.75" thickBot="1" x14ac:dyDescent="0.3">
      <c r="A60" s="1" t="s">
        <v>64</v>
      </c>
      <c r="B60" s="13" t="s">
        <v>466</v>
      </c>
      <c r="C60" s="55">
        <v>5.27</v>
      </c>
    </row>
    <row r="61" spans="1:3" ht="15.75" thickBot="1" x14ac:dyDescent="0.3">
      <c r="A61" s="1" t="s">
        <v>65</v>
      </c>
      <c r="B61" s="13" t="s">
        <v>467</v>
      </c>
      <c r="C61" s="55">
        <v>10.4</v>
      </c>
    </row>
    <row r="62" spans="1:3" ht="15.75" thickBot="1" x14ac:dyDescent="0.3">
      <c r="A62" s="1" t="s">
        <v>66</v>
      </c>
      <c r="B62" s="13" t="s">
        <v>392</v>
      </c>
      <c r="C62" s="55">
        <v>25</v>
      </c>
    </row>
    <row r="63" spans="1:3" ht="15.75" thickBot="1" x14ac:dyDescent="0.3">
      <c r="A63" s="1" t="s">
        <v>67</v>
      </c>
      <c r="B63" s="13" t="s">
        <v>393</v>
      </c>
      <c r="C63" s="55">
        <v>0.92</v>
      </c>
    </row>
    <row r="64" spans="1:3" ht="15.75" thickBot="1" x14ac:dyDescent="0.3">
      <c r="A64" s="1" t="s">
        <v>68</v>
      </c>
      <c r="B64" s="13" t="s">
        <v>394</v>
      </c>
      <c r="C64" s="55">
        <v>2.5299999999999998</v>
      </c>
    </row>
    <row r="65" spans="1:3" ht="15.75" thickBot="1" x14ac:dyDescent="0.3">
      <c r="A65" s="1" t="s">
        <v>69</v>
      </c>
      <c r="B65" s="13" t="s">
        <v>395</v>
      </c>
      <c r="C65" s="55">
        <v>12.62</v>
      </c>
    </row>
    <row r="66" spans="1:3" ht="15.75" thickBot="1" x14ac:dyDescent="0.3">
      <c r="A66" s="1" t="s">
        <v>70</v>
      </c>
      <c r="B66" s="13" t="s">
        <v>396</v>
      </c>
      <c r="C66" s="55">
        <v>78.430000000000007</v>
      </c>
    </row>
    <row r="67" spans="1:3" ht="15.75" thickBot="1" x14ac:dyDescent="0.3">
      <c r="A67" s="1" t="s">
        <v>71</v>
      </c>
      <c r="B67" s="13" t="s">
        <v>468</v>
      </c>
      <c r="C67" s="55">
        <v>33.74</v>
      </c>
    </row>
    <row r="68" spans="1:3" ht="15.75" thickBot="1" x14ac:dyDescent="0.3">
      <c r="A68" s="1" t="s">
        <v>72</v>
      </c>
      <c r="B68" s="13" t="s">
        <v>397</v>
      </c>
      <c r="C68" s="55">
        <v>67.34</v>
      </c>
    </row>
    <row r="69" spans="1:3" ht="15.75" thickBot="1" x14ac:dyDescent="0.3">
      <c r="A69" s="1" t="s">
        <v>73</v>
      </c>
      <c r="B69" s="13" t="s">
        <v>469</v>
      </c>
      <c r="C69" s="55">
        <v>237.93</v>
      </c>
    </row>
    <row r="70" spans="1:3" ht="15.75" thickBot="1" x14ac:dyDescent="0.3">
      <c r="A70" s="1" t="s">
        <v>74</v>
      </c>
      <c r="B70" s="13" t="s">
        <v>398</v>
      </c>
      <c r="C70" s="55">
        <v>11.33</v>
      </c>
    </row>
    <row r="71" spans="1:3" ht="15.75" thickBot="1" x14ac:dyDescent="0.3">
      <c r="A71" s="1" t="s">
        <v>75</v>
      </c>
      <c r="B71" s="13" t="s">
        <v>399</v>
      </c>
      <c r="C71" s="55">
        <v>0.88</v>
      </c>
    </row>
    <row r="72" spans="1:3" ht="15.75" thickBot="1" x14ac:dyDescent="0.3">
      <c r="A72" s="1" t="s">
        <v>76</v>
      </c>
      <c r="B72" s="13" t="s">
        <v>470</v>
      </c>
      <c r="C72" s="55">
        <v>57.6</v>
      </c>
    </row>
    <row r="73" spans="1:3" ht="15.75" thickBot="1" x14ac:dyDescent="0.3">
      <c r="A73" s="1" t="s">
        <v>77</v>
      </c>
      <c r="B73" s="13" t="s">
        <v>471</v>
      </c>
      <c r="C73" s="55">
        <v>9.86</v>
      </c>
    </row>
    <row r="74" spans="1:3" ht="15.75" thickBot="1" x14ac:dyDescent="0.3">
      <c r="A74" s="1" t="s">
        <v>78</v>
      </c>
      <c r="B74" s="13" t="s">
        <v>472</v>
      </c>
      <c r="C74" s="55">
        <v>38.75</v>
      </c>
    </row>
    <row r="75" spans="1:3" ht="15.75" thickBot="1" x14ac:dyDescent="0.3">
      <c r="A75" s="1" t="s">
        <v>79</v>
      </c>
      <c r="B75" s="13" t="s">
        <v>400</v>
      </c>
      <c r="C75" s="55">
        <v>6.96</v>
      </c>
    </row>
    <row r="76" spans="1:3" ht="15.75" thickBot="1" x14ac:dyDescent="0.3">
      <c r="A76" s="1" t="s">
        <v>80</v>
      </c>
      <c r="B76" s="13" t="s">
        <v>473</v>
      </c>
      <c r="C76" s="55">
        <v>108.52</v>
      </c>
    </row>
    <row r="77" spans="1:3" ht="15.75" thickBot="1" x14ac:dyDescent="0.3">
      <c r="A77" s="1" t="s">
        <v>81</v>
      </c>
      <c r="B77" s="13" t="s">
        <v>474</v>
      </c>
      <c r="C77" s="55">
        <v>15.68</v>
      </c>
    </row>
    <row r="78" spans="1:3" ht="15.75" thickBot="1" x14ac:dyDescent="0.3">
      <c r="A78" s="1" t="s">
        <v>82</v>
      </c>
      <c r="B78" s="13" t="s">
        <v>475</v>
      </c>
      <c r="C78" s="55">
        <v>64.19</v>
      </c>
    </row>
    <row r="79" spans="1:3" ht="15.75" thickBot="1" x14ac:dyDescent="0.3">
      <c r="A79" s="1" t="s">
        <v>83</v>
      </c>
      <c r="B79" s="13" t="s">
        <v>401</v>
      </c>
      <c r="C79" s="55">
        <v>4.79</v>
      </c>
    </row>
    <row r="80" spans="1:3" ht="15.75" thickBot="1" x14ac:dyDescent="0.3">
      <c r="A80" s="1" t="s">
        <v>84</v>
      </c>
      <c r="B80" s="13" t="s">
        <v>402</v>
      </c>
      <c r="C80" s="55">
        <v>4.0599999999999996</v>
      </c>
    </row>
    <row r="81" spans="1:3" ht="15.75" thickBot="1" x14ac:dyDescent="0.3">
      <c r="A81" s="1" t="s">
        <v>85</v>
      </c>
      <c r="B81" s="13" t="s">
        <v>403</v>
      </c>
      <c r="C81" s="55">
        <v>6.29</v>
      </c>
    </row>
    <row r="82" spans="1:3" ht="15.75" thickBot="1" x14ac:dyDescent="0.3">
      <c r="A82" s="1" t="s">
        <v>86</v>
      </c>
      <c r="B82" s="13" t="s">
        <v>404</v>
      </c>
      <c r="C82" s="55">
        <v>18.34</v>
      </c>
    </row>
    <row r="83" spans="1:3" ht="15.75" thickBot="1" x14ac:dyDescent="0.3">
      <c r="A83" s="1" t="s">
        <v>87</v>
      </c>
      <c r="B83" s="13" t="s">
        <v>405</v>
      </c>
      <c r="C83" s="55">
        <v>7.91</v>
      </c>
    </row>
    <row r="84" spans="1:3" ht="15.75" thickBot="1" x14ac:dyDescent="0.3">
      <c r="A84" s="1" t="s">
        <v>88</v>
      </c>
      <c r="B84" s="13" t="s">
        <v>406</v>
      </c>
      <c r="C84" s="55">
        <v>20.21</v>
      </c>
    </row>
    <row r="85" spans="1:3" ht="15.75" thickBot="1" x14ac:dyDescent="0.3">
      <c r="A85" s="1" t="s">
        <v>89</v>
      </c>
      <c r="B85" s="13" t="s">
        <v>407</v>
      </c>
      <c r="C85" s="55">
        <v>14.77</v>
      </c>
    </row>
    <row r="86" spans="1:3" ht="15.75" thickBot="1" x14ac:dyDescent="0.3">
      <c r="A86" s="1" t="s">
        <v>90</v>
      </c>
      <c r="B86" s="13" t="s">
        <v>476</v>
      </c>
      <c r="C86" s="55">
        <v>528.87</v>
      </c>
    </row>
    <row r="87" spans="1:3" ht="15.75" thickBot="1" x14ac:dyDescent="0.3">
      <c r="A87" s="1" t="s">
        <v>91</v>
      </c>
      <c r="B87" s="13" t="s">
        <v>408</v>
      </c>
      <c r="C87" s="55">
        <v>21.06</v>
      </c>
    </row>
    <row r="88" spans="1:3" ht="15.75" thickBot="1" x14ac:dyDescent="0.3">
      <c r="A88" s="1" t="s">
        <v>92</v>
      </c>
      <c r="B88" s="13" t="s">
        <v>409</v>
      </c>
      <c r="C88" s="55">
        <v>6.04</v>
      </c>
    </row>
    <row r="89" spans="1:3" ht="15.75" thickBot="1" x14ac:dyDescent="0.3">
      <c r="A89" s="1" t="s">
        <v>93</v>
      </c>
      <c r="B89" s="13" t="s">
        <v>410</v>
      </c>
      <c r="C89" s="55">
        <v>21.13</v>
      </c>
    </row>
    <row r="90" spans="1:3" ht="15.75" thickBot="1" x14ac:dyDescent="0.3">
      <c r="A90" s="1" t="s">
        <v>94</v>
      </c>
      <c r="B90" s="13" t="s">
        <v>411</v>
      </c>
      <c r="C90" s="55">
        <v>149.06</v>
      </c>
    </row>
    <row r="91" spans="1:3" ht="15.75" thickBot="1" x14ac:dyDescent="0.3">
      <c r="A91" s="1" t="s">
        <v>95</v>
      </c>
      <c r="B91" s="13" t="s">
        <v>412</v>
      </c>
      <c r="C91" s="55">
        <v>65.09</v>
      </c>
    </row>
    <row r="92" spans="1:3" ht="15.75" thickBot="1" x14ac:dyDescent="0.3">
      <c r="A92" s="1" t="s">
        <v>96</v>
      </c>
      <c r="B92" s="13" t="s">
        <v>413</v>
      </c>
      <c r="C92" s="55">
        <v>9.49</v>
      </c>
    </row>
    <row r="93" spans="1:3" ht="15.75" thickBot="1" x14ac:dyDescent="0.3">
      <c r="A93" s="1" t="s">
        <v>97</v>
      </c>
      <c r="B93" s="13" t="s">
        <v>414</v>
      </c>
      <c r="C93" s="55">
        <v>32.81</v>
      </c>
    </row>
    <row r="94" spans="1:3" ht="15.75" thickBot="1" x14ac:dyDescent="0.3">
      <c r="A94" s="1" t="s">
        <v>98</v>
      </c>
      <c r="B94" s="13" t="s">
        <v>415</v>
      </c>
      <c r="C94" s="55">
        <v>29.71</v>
      </c>
    </row>
    <row r="95" spans="1:3" ht="15.75" thickBot="1" x14ac:dyDescent="0.3">
      <c r="A95" s="1" t="s">
        <v>99</v>
      </c>
      <c r="B95" s="13" t="s">
        <v>416</v>
      </c>
      <c r="C95" s="55">
        <v>11.58</v>
      </c>
    </row>
    <row r="96" spans="1:3" ht="15.75" thickBot="1" x14ac:dyDescent="0.3">
      <c r="A96" s="1" t="s">
        <v>100</v>
      </c>
      <c r="B96" s="13" t="s">
        <v>417</v>
      </c>
      <c r="C96" s="55">
        <v>20.12</v>
      </c>
    </row>
    <row r="97" spans="1:3" ht="15.75" thickBot="1" x14ac:dyDescent="0.3">
      <c r="A97" s="1" t="s">
        <v>101</v>
      </c>
      <c r="B97" s="13" t="s">
        <v>418</v>
      </c>
      <c r="C97" s="55">
        <v>12.22</v>
      </c>
    </row>
    <row r="98" spans="1:3" ht="15.75" thickBot="1" x14ac:dyDescent="0.3">
      <c r="A98" s="1" t="s">
        <v>102</v>
      </c>
      <c r="B98" s="23" t="s">
        <v>419</v>
      </c>
      <c r="C98" s="55">
        <v>99.12</v>
      </c>
    </row>
    <row r="99" spans="1:3" x14ac:dyDescent="0.25">
      <c r="A99" s="14" t="s">
        <v>103</v>
      </c>
      <c r="B99" s="16"/>
      <c r="C99" s="17"/>
    </row>
    <row r="100" spans="1:3" x14ac:dyDescent="0.25">
      <c r="A100" s="14" t="s">
        <v>104</v>
      </c>
      <c r="B100" s="18"/>
      <c r="C100" s="17"/>
    </row>
    <row r="101" spans="1:3" x14ac:dyDescent="0.25">
      <c r="A101" s="14" t="s">
        <v>105</v>
      </c>
      <c r="B101" s="16"/>
      <c r="C101" s="17"/>
    </row>
    <row r="102" spans="1:3" x14ac:dyDescent="0.25">
      <c r="A102" s="14" t="s">
        <v>106</v>
      </c>
      <c r="B102" s="16"/>
      <c r="C102" s="17"/>
    </row>
    <row r="103" spans="1:3" x14ac:dyDescent="0.25">
      <c r="A103" s="14" t="s">
        <v>107</v>
      </c>
      <c r="B103" s="16"/>
      <c r="C103" s="17"/>
    </row>
    <row r="104" spans="1:3" x14ac:dyDescent="0.25">
      <c r="A104" s="14" t="s">
        <v>108</v>
      </c>
      <c r="B104" s="16"/>
      <c r="C104" s="17"/>
    </row>
    <row r="105" spans="1:3" x14ac:dyDescent="0.25">
      <c r="A105" s="14" t="s">
        <v>109</v>
      </c>
      <c r="B105" s="16"/>
      <c r="C105" s="16"/>
    </row>
    <row r="106" spans="1:3" x14ac:dyDescent="0.25">
      <c r="A106" s="14" t="s">
        <v>110</v>
      </c>
      <c r="B106" s="16"/>
      <c r="C106" s="17"/>
    </row>
    <row r="107" spans="1:3" x14ac:dyDescent="0.25">
      <c r="A107" s="14" t="s">
        <v>111</v>
      </c>
      <c r="B107" s="16"/>
      <c r="C107" s="17"/>
    </row>
    <row r="108" spans="1:3" x14ac:dyDescent="0.25">
      <c r="A108" s="14" t="s">
        <v>112</v>
      </c>
      <c r="B108" s="16"/>
      <c r="C108" s="17"/>
    </row>
    <row r="109" spans="1:3" x14ac:dyDescent="0.25">
      <c r="A109" s="14" t="s">
        <v>113</v>
      </c>
      <c r="B109" s="16"/>
      <c r="C109" s="17"/>
    </row>
    <row r="110" spans="1:3" x14ac:dyDescent="0.25">
      <c r="A110" s="14" t="s">
        <v>114</v>
      </c>
      <c r="B110" s="16"/>
      <c r="C110" s="17"/>
    </row>
    <row r="111" spans="1:3" x14ac:dyDescent="0.25">
      <c r="A111" s="14" t="s">
        <v>115</v>
      </c>
      <c r="B111" s="16"/>
      <c r="C111" s="17"/>
    </row>
    <row r="112" spans="1:3" x14ac:dyDescent="0.25">
      <c r="A112" s="14" t="s">
        <v>116</v>
      </c>
      <c r="B112" s="16"/>
      <c r="C112" s="17"/>
    </row>
    <row r="113" spans="1:3" x14ac:dyDescent="0.25">
      <c r="A113" s="14" t="s">
        <v>117</v>
      </c>
      <c r="B113" s="16"/>
      <c r="C113" s="17"/>
    </row>
    <row r="114" spans="1:3" x14ac:dyDescent="0.25">
      <c r="A114" s="14" t="s">
        <v>118</v>
      </c>
      <c r="B114" s="16"/>
      <c r="C114" s="17"/>
    </row>
    <row r="115" spans="1:3" x14ac:dyDescent="0.25">
      <c r="A115" s="14" t="s">
        <v>119</v>
      </c>
      <c r="B115" s="16"/>
      <c r="C115" s="17"/>
    </row>
    <row r="116" spans="1:3" x14ac:dyDescent="0.25">
      <c r="A116" s="14" t="s">
        <v>120</v>
      </c>
      <c r="B116" s="16"/>
      <c r="C116" s="17"/>
    </row>
    <row r="117" spans="1:3" x14ac:dyDescent="0.25">
      <c r="A117" s="14" t="s">
        <v>121</v>
      </c>
      <c r="B117" s="16"/>
      <c r="C117" s="17"/>
    </row>
    <row r="118" spans="1:3" x14ac:dyDescent="0.25">
      <c r="A118" s="14" t="s">
        <v>122</v>
      </c>
      <c r="B118" s="16"/>
      <c r="C118" s="17"/>
    </row>
    <row r="119" spans="1:3" x14ac:dyDescent="0.25">
      <c r="A119" s="14" t="s">
        <v>123</v>
      </c>
      <c r="B119" s="16"/>
      <c r="C119" s="17"/>
    </row>
    <row r="120" spans="1:3" x14ac:dyDescent="0.25">
      <c r="A120" s="14" t="s">
        <v>124</v>
      </c>
      <c r="B120" s="16"/>
      <c r="C120" s="17"/>
    </row>
    <row r="121" spans="1:3" x14ac:dyDescent="0.25">
      <c r="A121" s="14" t="s">
        <v>126</v>
      </c>
      <c r="B121" s="16"/>
      <c r="C121" s="17"/>
    </row>
    <row r="122" spans="1:3" x14ac:dyDescent="0.25">
      <c r="A122" s="14" t="s">
        <v>125</v>
      </c>
      <c r="B122" s="16"/>
      <c r="C122" s="17"/>
    </row>
    <row r="123" spans="1:3" x14ac:dyDescent="0.25">
      <c r="A123" s="14" t="s">
        <v>127</v>
      </c>
      <c r="B123" s="16"/>
      <c r="C123" s="17"/>
    </row>
    <row r="124" spans="1:3" x14ac:dyDescent="0.25">
      <c r="A124" s="14" t="s">
        <v>128</v>
      </c>
      <c r="B124" s="16"/>
      <c r="C124" s="17"/>
    </row>
    <row r="125" spans="1:3" x14ac:dyDescent="0.25">
      <c r="A125" s="14" t="s">
        <v>129</v>
      </c>
      <c r="B125" s="16"/>
      <c r="C125" s="17"/>
    </row>
    <row r="126" spans="1:3" x14ac:dyDescent="0.25">
      <c r="A126" s="14" t="s">
        <v>130</v>
      </c>
      <c r="B126" s="16"/>
      <c r="C126" s="17"/>
    </row>
    <row r="127" spans="1:3" x14ac:dyDescent="0.25">
      <c r="A127" s="14" t="s">
        <v>131</v>
      </c>
      <c r="B127" s="16"/>
      <c r="C127" s="17"/>
    </row>
    <row r="128" spans="1:3" x14ac:dyDescent="0.25">
      <c r="A128" s="14" t="s">
        <v>132</v>
      </c>
      <c r="B128" s="16"/>
      <c r="C128" s="17"/>
    </row>
    <row r="129" spans="1:3" x14ac:dyDescent="0.25">
      <c r="A129" s="14" t="s">
        <v>133</v>
      </c>
      <c r="B129" s="16"/>
      <c r="C129" s="17"/>
    </row>
    <row r="130" spans="1:3" x14ac:dyDescent="0.25">
      <c r="A130" s="14" t="s">
        <v>134</v>
      </c>
      <c r="B130" s="16"/>
      <c r="C130" s="17"/>
    </row>
    <row r="131" spans="1:3" x14ac:dyDescent="0.25">
      <c r="A131" s="14" t="s">
        <v>135</v>
      </c>
      <c r="B131" s="16"/>
      <c r="C131" s="17"/>
    </row>
    <row r="132" spans="1:3" x14ac:dyDescent="0.25">
      <c r="A132" s="14" t="s">
        <v>136</v>
      </c>
      <c r="B132" s="16"/>
      <c r="C132" s="17"/>
    </row>
    <row r="133" spans="1:3" x14ac:dyDescent="0.25">
      <c r="A133" s="14" t="s">
        <v>137</v>
      </c>
      <c r="B133" s="16"/>
      <c r="C133" s="17"/>
    </row>
    <row r="134" spans="1:3" x14ac:dyDescent="0.25">
      <c r="A134" s="14" t="s">
        <v>138</v>
      </c>
      <c r="B134" s="16"/>
      <c r="C134" s="17"/>
    </row>
    <row r="135" spans="1:3" x14ac:dyDescent="0.25">
      <c r="A135" s="14" t="s">
        <v>139</v>
      </c>
      <c r="B135" s="16"/>
      <c r="C135" s="17"/>
    </row>
    <row r="136" spans="1:3" x14ac:dyDescent="0.25">
      <c r="A136" s="14" t="s">
        <v>140</v>
      </c>
      <c r="B136" s="16"/>
      <c r="C136" s="17"/>
    </row>
    <row r="137" spans="1:3" x14ac:dyDescent="0.25">
      <c r="A137" s="14" t="s">
        <v>141</v>
      </c>
      <c r="B137" s="16"/>
      <c r="C137" s="17"/>
    </row>
    <row r="138" spans="1:3" x14ac:dyDescent="0.25">
      <c r="A138" s="14" t="s">
        <v>143</v>
      </c>
      <c r="B138" s="16"/>
      <c r="C138" s="17"/>
    </row>
    <row r="139" spans="1:3" x14ac:dyDescent="0.25">
      <c r="A139" s="14" t="s">
        <v>142</v>
      </c>
      <c r="B139" s="16"/>
      <c r="C139" s="17"/>
    </row>
    <row r="140" spans="1:3" x14ac:dyDescent="0.25">
      <c r="A140" s="14" t="s">
        <v>144</v>
      </c>
      <c r="B140" s="16"/>
      <c r="C140" s="17"/>
    </row>
    <row r="141" spans="1:3" x14ac:dyDescent="0.25">
      <c r="A141" s="14" t="s">
        <v>145</v>
      </c>
      <c r="B141" s="16"/>
      <c r="C141" s="17"/>
    </row>
    <row r="142" spans="1:3" x14ac:dyDescent="0.25">
      <c r="A142" s="14" t="s">
        <v>146</v>
      </c>
      <c r="B142" s="16"/>
      <c r="C142" s="17"/>
    </row>
    <row r="143" spans="1:3" x14ac:dyDescent="0.25">
      <c r="A143" s="14" t="s">
        <v>147</v>
      </c>
      <c r="B143" s="16"/>
      <c r="C143" s="17"/>
    </row>
    <row r="144" spans="1:3" x14ac:dyDescent="0.25">
      <c r="A144" s="14" t="s">
        <v>148</v>
      </c>
      <c r="B144" s="16"/>
      <c r="C144" s="17"/>
    </row>
    <row r="145" spans="1:3" x14ac:dyDescent="0.25">
      <c r="A145" s="14" t="s">
        <v>149</v>
      </c>
      <c r="B145" s="16"/>
      <c r="C145" s="17"/>
    </row>
    <row r="146" spans="1:3" x14ac:dyDescent="0.25">
      <c r="A146" s="14" t="s">
        <v>150</v>
      </c>
      <c r="B146" s="16"/>
      <c r="C146" s="17"/>
    </row>
    <row r="147" spans="1:3" x14ac:dyDescent="0.25">
      <c r="A147" s="14" t="s">
        <v>151</v>
      </c>
      <c r="B147" s="16"/>
      <c r="C147" s="17"/>
    </row>
    <row r="148" spans="1:3" x14ac:dyDescent="0.25">
      <c r="A148" s="14" t="s">
        <v>152</v>
      </c>
      <c r="B148" s="16"/>
      <c r="C148" s="17"/>
    </row>
    <row r="149" spans="1:3" x14ac:dyDescent="0.25">
      <c r="A149" s="14" t="s">
        <v>153</v>
      </c>
      <c r="B149" s="16"/>
      <c r="C149" s="17"/>
    </row>
    <row r="150" spans="1:3" x14ac:dyDescent="0.25">
      <c r="A150" s="14" t="s">
        <v>154</v>
      </c>
      <c r="B150" s="16"/>
      <c r="C150" s="17"/>
    </row>
    <row r="151" spans="1:3" x14ac:dyDescent="0.25">
      <c r="A151" s="14" t="s">
        <v>155</v>
      </c>
      <c r="B151" s="16"/>
      <c r="C151" s="17"/>
    </row>
    <row r="152" spans="1:3" x14ac:dyDescent="0.25">
      <c r="A152" s="14" t="s">
        <v>156</v>
      </c>
      <c r="B152" s="16"/>
      <c r="C152" s="17"/>
    </row>
    <row r="153" spans="1:3" x14ac:dyDescent="0.25">
      <c r="A153" s="14" t="s">
        <v>157</v>
      </c>
      <c r="B153" s="16"/>
      <c r="C153" s="17"/>
    </row>
    <row r="154" spans="1:3" x14ac:dyDescent="0.25">
      <c r="A154" s="14" t="s">
        <v>158</v>
      </c>
      <c r="B154" s="16"/>
      <c r="C154" s="17"/>
    </row>
    <row r="155" spans="1:3" x14ac:dyDescent="0.25">
      <c r="A155" s="14" t="s">
        <v>159</v>
      </c>
      <c r="B155" s="16"/>
      <c r="C155" s="17"/>
    </row>
    <row r="156" spans="1:3" x14ac:dyDescent="0.25">
      <c r="A156" s="14" t="s">
        <v>160</v>
      </c>
      <c r="B156" s="16"/>
      <c r="C156" s="17"/>
    </row>
    <row r="157" spans="1:3" x14ac:dyDescent="0.25">
      <c r="A157" s="14" t="s">
        <v>161</v>
      </c>
      <c r="B157" s="16"/>
      <c r="C157" s="17"/>
    </row>
    <row r="158" spans="1:3" x14ac:dyDescent="0.25">
      <c r="A158" s="14" t="s">
        <v>162</v>
      </c>
      <c r="B158" s="16"/>
      <c r="C158" s="17"/>
    </row>
    <row r="159" spans="1:3" x14ac:dyDescent="0.25">
      <c r="A159" s="14" t="s">
        <v>163</v>
      </c>
      <c r="B159" s="16"/>
      <c r="C159" s="17"/>
    </row>
    <row r="160" spans="1:3" x14ac:dyDescent="0.25">
      <c r="A160" s="14" t="s">
        <v>164</v>
      </c>
      <c r="B160" s="16"/>
      <c r="C160" s="17"/>
    </row>
    <row r="161" spans="1:3" x14ac:dyDescent="0.25">
      <c r="A161" s="14" t="s">
        <v>165</v>
      </c>
      <c r="B161" s="16"/>
      <c r="C161" s="17"/>
    </row>
    <row r="162" spans="1:3" x14ac:dyDescent="0.25">
      <c r="A162" s="14" t="s">
        <v>166</v>
      </c>
      <c r="B162" s="16"/>
      <c r="C162" s="17"/>
    </row>
    <row r="163" spans="1:3" x14ac:dyDescent="0.25">
      <c r="A163" s="14" t="s">
        <v>167</v>
      </c>
      <c r="B163" s="16"/>
      <c r="C163" s="17"/>
    </row>
    <row r="164" spans="1:3" x14ac:dyDescent="0.25">
      <c r="A164" s="14" t="s">
        <v>168</v>
      </c>
      <c r="B164" s="16"/>
      <c r="C164" s="17"/>
    </row>
    <row r="165" spans="1:3" x14ac:dyDescent="0.25">
      <c r="A165" s="14" t="s">
        <v>169</v>
      </c>
      <c r="B165" s="16"/>
      <c r="C165" s="17"/>
    </row>
    <row r="166" spans="1:3" x14ac:dyDescent="0.25">
      <c r="A166" s="14" t="s">
        <v>170</v>
      </c>
      <c r="B166" s="16"/>
      <c r="C166" s="17"/>
    </row>
    <row r="167" spans="1:3" x14ac:dyDescent="0.25">
      <c r="A167" s="14" t="s">
        <v>171</v>
      </c>
      <c r="B167" s="16"/>
      <c r="C167" s="17"/>
    </row>
    <row r="168" spans="1:3" x14ac:dyDescent="0.25">
      <c r="A168" s="14" t="s">
        <v>172</v>
      </c>
      <c r="B168" s="16"/>
      <c r="C168" s="17"/>
    </row>
    <row r="169" spans="1:3" x14ac:dyDescent="0.25">
      <c r="A169" s="14" t="s">
        <v>173</v>
      </c>
      <c r="B169" s="16"/>
      <c r="C169" s="17"/>
    </row>
    <row r="170" spans="1:3" x14ac:dyDescent="0.25">
      <c r="A170" s="14" t="s">
        <v>175</v>
      </c>
      <c r="B170" s="16"/>
      <c r="C170" s="17"/>
    </row>
    <row r="171" spans="1:3" x14ac:dyDescent="0.25">
      <c r="A171" s="14" t="s">
        <v>174</v>
      </c>
      <c r="B171" s="16"/>
      <c r="C171" s="17"/>
    </row>
    <row r="172" spans="1:3" x14ac:dyDescent="0.25">
      <c r="A172" s="14" t="s">
        <v>176</v>
      </c>
      <c r="B172" s="16"/>
      <c r="C172" s="17"/>
    </row>
    <row r="173" spans="1:3" x14ac:dyDescent="0.25">
      <c r="A173" s="14" t="s">
        <v>177</v>
      </c>
      <c r="B173" s="16"/>
      <c r="C173" s="17"/>
    </row>
    <row r="174" spans="1:3" x14ac:dyDescent="0.25">
      <c r="A174" s="14" t="s">
        <v>178</v>
      </c>
      <c r="B174" s="16"/>
      <c r="C174" s="17"/>
    </row>
    <row r="175" spans="1:3" x14ac:dyDescent="0.25">
      <c r="A175" s="14" t="s">
        <v>179</v>
      </c>
      <c r="B175" s="16"/>
      <c r="C175" s="17"/>
    </row>
    <row r="176" spans="1:3" x14ac:dyDescent="0.25">
      <c r="A176" s="14" t="s">
        <v>180</v>
      </c>
      <c r="B176" s="16"/>
      <c r="C176" s="17"/>
    </row>
    <row r="177" spans="1:3" x14ac:dyDescent="0.25">
      <c r="A177" s="14" t="s">
        <v>181</v>
      </c>
      <c r="B177" s="16"/>
      <c r="C177" s="17"/>
    </row>
    <row r="178" spans="1:3" x14ac:dyDescent="0.25">
      <c r="A178" s="14" t="s">
        <v>182</v>
      </c>
      <c r="B178" s="16"/>
      <c r="C178" s="17"/>
    </row>
    <row r="179" spans="1:3" x14ac:dyDescent="0.25">
      <c r="A179" s="14" t="s">
        <v>183</v>
      </c>
      <c r="B179" s="16"/>
      <c r="C179" s="17"/>
    </row>
    <row r="180" spans="1:3" x14ac:dyDescent="0.25">
      <c r="A180" s="14" t="s">
        <v>185</v>
      </c>
      <c r="B180" s="16"/>
      <c r="C180" s="17"/>
    </row>
    <row r="181" spans="1:3" x14ac:dyDescent="0.25">
      <c r="A181" s="14" t="s">
        <v>184</v>
      </c>
      <c r="B181" s="16"/>
      <c r="C181" s="17"/>
    </row>
    <row r="182" spans="1:3" x14ac:dyDescent="0.25">
      <c r="A182" s="14" t="s">
        <v>186</v>
      </c>
      <c r="B182" s="16"/>
      <c r="C182" s="17"/>
    </row>
    <row r="183" spans="1:3" x14ac:dyDescent="0.25">
      <c r="A183" s="15" t="s">
        <v>320</v>
      </c>
      <c r="B183" s="19"/>
      <c r="C183" s="19"/>
    </row>
    <row r="184" spans="1:3" x14ac:dyDescent="0.25">
      <c r="A184" s="14" t="s">
        <v>187</v>
      </c>
      <c r="B184" s="16"/>
      <c r="C184" s="17"/>
    </row>
    <row r="185" spans="1:3" x14ac:dyDescent="0.25">
      <c r="A185" s="14" t="s">
        <v>188</v>
      </c>
      <c r="B185" s="16"/>
      <c r="C185" s="17"/>
    </row>
    <row r="186" spans="1:3" x14ac:dyDescent="0.25">
      <c r="A186" s="14" t="s">
        <v>189</v>
      </c>
      <c r="B186" s="16"/>
      <c r="C186" s="17"/>
    </row>
    <row r="187" spans="1:3" x14ac:dyDescent="0.25">
      <c r="A187" s="14" t="s">
        <v>190</v>
      </c>
      <c r="B187" s="16"/>
      <c r="C187" s="17"/>
    </row>
    <row r="188" spans="1:3" x14ac:dyDescent="0.25">
      <c r="A188" s="14" t="s">
        <v>191</v>
      </c>
      <c r="B188" s="16"/>
      <c r="C188" s="17"/>
    </row>
    <row r="189" spans="1:3" x14ac:dyDescent="0.25">
      <c r="A189" s="14" t="s">
        <v>192</v>
      </c>
      <c r="B189" s="16"/>
      <c r="C189" s="17"/>
    </row>
    <row r="190" spans="1:3" x14ac:dyDescent="0.25">
      <c r="A190" s="14" t="s">
        <v>193</v>
      </c>
      <c r="B190" s="16"/>
      <c r="C190" s="17"/>
    </row>
    <row r="191" spans="1:3" x14ac:dyDescent="0.25">
      <c r="A191" s="14" t="s">
        <v>194</v>
      </c>
      <c r="B191" s="16"/>
      <c r="C191" s="17"/>
    </row>
    <row r="192" spans="1:3" x14ac:dyDescent="0.25">
      <c r="A192" s="14" t="s">
        <v>195</v>
      </c>
      <c r="B192" s="16"/>
      <c r="C192" s="17"/>
    </row>
    <row r="193" spans="1:3" x14ac:dyDescent="0.25">
      <c r="A193" s="14" t="s">
        <v>196</v>
      </c>
      <c r="B193" s="16"/>
      <c r="C193" s="17"/>
    </row>
    <row r="194" spans="1:3" x14ac:dyDescent="0.25">
      <c r="A194" s="14" t="s">
        <v>197</v>
      </c>
      <c r="B194" s="16"/>
      <c r="C194" s="17"/>
    </row>
    <row r="195" spans="1:3" x14ac:dyDescent="0.25">
      <c r="A195" s="14" t="s">
        <v>198</v>
      </c>
      <c r="B195" s="16"/>
      <c r="C195" s="17"/>
    </row>
    <row r="196" spans="1:3" x14ac:dyDescent="0.25">
      <c r="A196" s="14" t="s">
        <v>199</v>
      </c>
      <c r="B196" s="16"/>
      <c r="C196" s="17"/>
    </row>
    <row r="197" spans="1:3" x14ac:dyDescent="0.25">
      <c r="A197" s="14" t="s">
        <v>200</v>
      </c>
      <c r="B197" s="16"/>
      <c r="C197" s="17"/>
    </row>
    <row r="198" spans="1:3" x14ac:dyDescent="0.25">
      <c r="A198" s="14" t="s">
        <v>201</v>
      </c>
      <c r="B198" s="16"/>
      <c r="C198" s="17"/>
    </row>
    <row r="199" spans="1:3" x14ac:dyDescent="0.25">
      <c r="A199" s="14" t="s">
        <v>202</v>
      </c>
      <c r="B199" s="16"/>
      <c r="C199" s="17"/>
    </row>
    <row r="200" spans="1:3" x14ac:dyDescent="0.25">
      <c r="A200" s="14" t="s">
        <v>203</v>
      </c>
      <c r="B200" s="16"/>
      <c r="C200" s="17"/>
    </row>
    <row r="201" spans="1:3" x14ac:dyDescent="0.25">
      <c r="A201" s="14" t="s">
        <v>204</v>
      </c>
      <c r="B201" s="16"/>
      <c r="C201" s="17"/>
    </row>
    <row r="202" spans="1:3" x14ac:dyDescent="0.25">
      <c r="A202" s="14" t="s">
        <v>205</v>
      </c>
      <c r="B202" s="16"/>
      <c r="C202" s="17"/>
    </row>
    <row r="203" spans="1:3" x14ac:dyDescent="0.25">
      <c r="A203" s="14" t="s">
        <v>206</v>
      </c>
      <c r="B203" s="16"/>
      <c r="C203" s="17"/>
    </row>
    <row r="204" spans="1:3" x14ac:dyDescent="0.25">
      <c r="A204" s="14" t="s">
        <v>207</v>
      </c>
      <c r="B204" s="16"/>
      <c r="C204" s="17"/>
    </row>
    <row r="205" spans="1:3" x14ac:dyDescent="0.25">
      <c r="A205" s="14" t="s">
        <v>209</v>
      </c>
      <c r="B205" s="16"/>
      <c r="C205" s="17"/>
    </row>
    <row r="206" spans="1:3" x14ac:dyDescent="0.25">
      <c r="A206" s="14" t="s">
        <v>208</v>
      </c>
      <c r="B206" s="16"/>
      <c r="C206" s="17"/>
    </row>
    <row r="207" spans="1:3" x14ac:dyDescent="0.25">
      <c r="A207" s="15" t="s">
        <v>321</v>
      </c>
      <c r="B207" s="19"/>
      <c r="C207" s="19"/>
    </row>
    <row r="208" spans="1:3" x14ac:dyDescent="0.25">
      <c r="A208" s="14" t="s">
        <v>210</v>
      </c>
      <c r="B208" s="16"/>
      <c r="C208" s="17"/>
    </row>
    <row r="209" spans="1:3" x14ac:dyDescent="0.25">
      <c r="A209" s="14" t="s">
        <v>211</v>
      </c>
      <c r="B209" s="16"/>
      <c r="C209" s="17"/>
    </row>
    <row r="210" spans="1:3" x14ac:dyDescent="0.25">
      <c r="A210" s="14" t="s">
        <v>212</v>
      </c>
      <c r="B210" s="16"/>
      <c r="C210" s="17"/>
    </row>
    <row r="211" spans="1:3" x14ac:dyDescent="0.25">
      <c r="A211" s="14" t="s">
        <v>213</v>
      </c>
      <c r="B211" s="16"/>
      <c r="C211" s="17"/>
    </row>
    <row r="212" spans="1:3" x14ac:dyDescent="0.25">
      <c r="A212" s="14" t="s">
        <v>214</v>
      </c>
      <c r="B212" s="16"/>
      <c r="C212" s="17"/>
    </row>
    <row r="213" spans="1:3" x14ac:dyDescent="0.25">
      <c r="A213" s="14" t="s">
        <v>215</v>
      </c>
      <c r="B213" s="16"/>
      <c r="C213" s="17"/>
    </row>
    <row r="214" spans="1:3" x14ac:dyDescent="0.25">
      <c r="A214" s="14" t="s">
        <v>216</v>
      </c>
      <c r="B214" s="16"/>
      <c r="C214" s="17"/>
    </row>
    <row r="215" spans="1:3" x14ac:dyDescent="0.25">
      <c r="A215" s="14" t="s">
        <v>217</v>
      </c>
      <c r="B215" s="16"/>
      <c r="C215" s="17"/>
    </row>
    <row r="216" spans="1:3" x14ac:dyDescent="0.25">
      <c r="A216" s="14" t="s">
        <v>218</v>
      </c>
      <c r="B216" s="16"/>
      <c r="C216" s="17"/>
    </row>
    <row r="217" spans="1:3" x14ac:dyDescent="0.25">
      <c r="A217" s="14" t="s">
        <v>219</v>
      </c>
      <c r="B217" s="16"/>
      <c r="C217" s="17"/>
    </row>
    <row r="218" spans="1:3" x14ac:dyDescent="0.25">
      <c r="A218" s="14" t="s">
        <v>220</v>
      </c>
      <c r="B218" s="16"/>
      <c r="C218" s="17"/>
    </row>
    <row r="219" spans="1:3" x14ac:dyDescent="0.25">
      <c r="A219" s="14" t="s">
        <v>221</v>
      </c>
      <c r="B219" s="16"/>
      <c r="C219" s="17"/>
    </row>
    <row r="220" spans="1:3" x14ac:dyDescent="0.25">
      <c r="A220" s="14" t="s">
        <v>222</v>
      </c>
      <c r="B220" s="16"/>
      <c r="C220" s="17"/>
    </row>
    <row r="221" spans="1:3" x14ac:dyDescent="0.25">
      <c r="A221" s="14" t="s">
        <v>223</v>
      </c>
      <c r="B221" s="16"/>
      <c r="C221" s="17"/>
    </row>
    <row r="222" spans="1:3" x14ac:dyDescent="0.25">
      <c r="A222" s="14" t="s">
        <v>224</v>
      </c>
      <c r="B222" s="16"/>
      <c r="C222" s="17"/>
    </row>
    <row r="223" spans="1:3" x14ac:dyDescent="0.25">
      <c r="A223" s="14" t="s">
        <v>225</v>
      </c>
      <c r="B223" s="16"/>
      <c r="C223" s="17"/>
    </row>
    <row r="224" spans="1:3" x14ac:dyDescent="0.25">
      <c r="A224" s="14" t="s">
        <v>226</v>
      </c>
      <c r="B224" s="16"/>
      <c r="C224" s="17"/>
    </row>
    <row r="225" spans="1:3" x14ac:dyDescent="0.25">
      <c r="A225" s="14" t="s">
        <v>227</v>
      </c>
      <c r="B225" s="16"/>
      <c r="C225" s="17"/>
    </row>
    <row r="226" spans="1:3" x14ac:dyDescent="0.25">
      <c r="A226" s="14" t="s">
        <v>228</v>
      </c>
      <c r="B226" s="16"/>
      <c r="C226" s="17"/>
    </row>
    <row r="227" spans="1:3" x14ac:dyDescent="0.25">
      <c r="A227" s="14" t="s">
        <v>229</v>
      </c>
      <c r="B227" s="16"/>
      <c r="C227" s="17"/>
    </row>
    <row r="228" spans="1:3" x14ac:dyDescent="0.25">
      <c r="A228" s="14" t="s">
        <v>230</v>
      </c>
      <c r="B228" s="16"/>
      <c r="C228" s="17"/>
    </row>
    <row r="229" spans="1:3" x14ac:dyDescent="0.25">
      <c r="A229" s="14" t="s">
        <v>231</v>
      </c>
      <c r="B229" s="16"/>
      <c r="C229" s="17"/>
    </row>
    <row r="230" spans="1:3" x14ac:dyDescent="0.25">
      <c r="A230" s="14" t="s">
        <v>233</v>
      </c>
      <c r="B230" s="16"/>
      <c r="C230" s="17"/>
    </row>
    <row r="231" spans="1:3" x14ac:dyDescent="0.25">
      <c r="A231" s="14" t="s">
        <v>232</v>
      </c>
      <c r="B231" s="16"/>
      <c r="C231" s="17"/>
    </row>
    <row r="232" spans="1:3" x14ac:dyDescent="0.25">
      <c r="A232" s="14" t="s">
        <v>234</v>
      </c>
      <c r="B232" s="16"/>
      <c r="C232" s="17"/>
    </row>
    <row r="233" spans="1:3" x14ac:dyDescent="0.25">
      <c r="A233" s="14" t="s">
        <v>235</v>
      </c>
      <c r="B233" s="16"/>
      <c r="C233" s="17"/>
    </row>
    <row r="234" spans="1:3" x14ac:dyDescent="0.25">
      <c r="A234" s="14" t="s">
        <v>236</v>
      </c>
      <c r="B234" s="16"/>
      <c r="C234" s="17"/>
    </row>
    <row r="235" spans="1:3" x14ac:dyDescent="0.25">
      <c r="A235" s="14" t="s">
        <v>237</v>
      </c>
      <c r="B235" s="16"/>
      <c r="C235" s="17"/>
    </row>
    <row r="236" spans="1:3" x14ac:dyDescent="0.25">
      <c r="A236" s="14" t="s">
        <v>238</v>
      </c>
      <c r="B236" s="16"/>
      <c r="C236" s="17"/>
    </row>
    <row r="237" spans="1:3" x14ac:dyDescent="0.25">
      <c r="A237" s="14" t="s">
        <v>239</v>
      </c>
      <c r="B237" s="16"/>
      <c r="C237" s="17"/>
    </row>
    <row r="238" spans="1:3" x14ac:dyDescent="0.25">
      <c r="A238" s="14" t="s">
        <v>240</v>
      </c>
      <c r="B238" s="16"/>
      <c r="C238" s="17"/>
    </row>
    <row r="239" spans="1:3" x14ac:dyDescent="0.25">
      <c r="A239" s="14" t="s">
        <v>241</v>
      </c>
      <c r="B239" s="16"/>
      <c r="C239" s="17"/>
    </row>
    <row r="240" spans="1:3" x14ac:dyDescent="0.25">
      <c r="A240" s="14" t="s">
        <v>242</v>
      </c>
      <c r="B240" s="16"/>
      <c r="C240" s="17"/>
    </row>
    <row r="241" spans="1:3" x14ac:dyDescent="0.25">
      <c r="A241" s="14" t="s">
        <v>243</v>
      </c>
      <c r="B241" s="16"/>
      <c r="C241" s="17"/>
    </row>
    <row r="242" spans="1:3" x14ac:dyDescent="0.25">
      <c r="A242" s="14" t="s">
        <v>244</v>
      </c>
      <c r="B242" s="16"/>
      <c r="C242" s="17"/>
    </row>
    <row r="243" spans="1:3" x14ac:dyDescent="0.25">
      <c r="A243" s="14" t="s">
        <v>246</v>
      </c>
      <c r="B243" s="16"/>
      <c r="C243" s="17"/>
    </row>
    <row r="244" spans="1:3" x14ac:dyDescent="0.25">
      <c r="A244" s="14" t="s">
        <v>245</v>
      </c>
      <c r="B244" s="16"/>
      <c r="C244" s="17"/>
    </row>
    <row r="245" spans="1:3" x14ac:dyDescent="0.25">
      <c r="A245" s="14" t="s">
        <v>247</v>
      </c>
      <c r="B245" s="16"/>
      <c r="C245" s="17"/>
    </row>
    <row r="246" spans="1:3" x14ac:dyDescent="0.25">
      <c r="A246" s="14" t="s">
        <v>249</v>
      </c>
      <c r="B246" s="16"/>
      <c r="C246" s="17"/>
    </row>
    <row r="247" spans="1:3" x14ac:dyDescent="0.25">
      <c r="A247" s="14" t="s">
        <v>248</v>
      </c>
      <c r="B247" s="16"/>
      <c r="C247" s="17"/>
    </row>
    <row r="248" spans="1:3" x14ac:dyDescent="0.25">
      <c r="A248" s="14" t="s">
        <v>250</v>
      </c>
      <c r="B248" s="16"/>
      <c r="C248" s="17"/>
    </row>
    <row r="249" spans="1:3" x14ac:dyDescent="0.25">
      <c r="A249" s="14" t="s">
        <v>251</v>
      </c>
      <c r="B249" s="16"/>
      <c r="C249" s="17"/>
    </row>
    <row r="250" spans="1:3" x14ac:dyDescent="0.25">
      <c r="A250" s="14" t="s">
        <v>252</v>
      </c>
      <c r="B250" s="16"/>
      <c r="C250" s="17"/>
    </row>
    <row r="251" spans="1:3" x14ac:dyDescent="0.25">
      <c r="A251" s="14" t="s">
        <v>253</v>
      </c>
      <c r="B251" s="16"/>
      <c r="C251" s="17"/>
    </row>
    <row r="252" spans="1:3" x14ac:dyDescent="0.25">
      <c r="A252" s="14" t="s">
        <v>254</v>
      </c>
      <c r="B252" s="16"/>
      <c r="C252" s="17"/>
    </row>
    <row r="253" spans="1:3" x14ac:dyDescent="0.25">
      <c r="A253" s="14" t="s">
        <v>255</v>
      </c>
      <c r="B253" s="16"/>
      <c r="C253" s="17"/>
    </row>
    <row r="254" spans="1:3" x14ac:dyDescent="0.25">
      <c r="A254" s="14" t="s">
        <v>256</v>
      </c>
      <c r="B254" s="16"/>
      <c r="C254" s="17"/>
    </row>
    <row r="255" spans="1:3" x14ac:dyDescent="0.25">
      <c r="A255" s="14" t="s">
        <v>257</v>
      </c>
      <c r="B255" s="16"/>
      <c r="C255" s="17"/>
    </row>
    <row r="256" spans="1:3" x14ac:dyDescent="0.25">
      <c r="A256" s="14" t="s">
        <v>258</v>
      </c>
      <c r="B256" s="16"/>
      <c r="C256" s="17"/>
    </row>
    <row r="257" spans="1:3" x14ac:dyDescent="0.25">
      <c r="A257" s="14" t="s">
        <v>259</v>
      </c>
      <c r="B257" s="16"/>
      <c r="C257" s="17"/>
    </row>
    <row r="258" spans="1:3" x14ac:dyDescent="0.25">
      <c r="A258" s="14" t="s">
        <v>260</v>
      </c>
      <c r="B258" s="16"/>
      <c r="C258" s="17"/>
    </row>
    <row r="259" spans="1:3" x14ac:dyDescent="0.25">
      <c r="A259" s="14" t="s">
        <v>261</v>
      </c>
      <c r="B259" s="16"/>
      <c r="C259" s="17"/>
    </row>
    <row r="260" spans="1:3" x14ac:dyDescent="0.25">
      <c r="A260" s="14" t="s">
        <v>262</v>
      </c>
      <c r="B260" s="16"/>
      <c r="C260" s="17"/>
    </row>
    <row r="261" spans="1:3" x14ac:dyDescent="0.25">
      <c r="A261" s="14" t="s">
        <v>263</v>
      </c>
      <c r="B261" s="16"/>
      <c r="C261" s="17"/>
    </row>
    <row r="262" spans="1:3" x14ac:dyDescent="0.25">
      <c r="A262" s="14" t="s">
        <v>264</v>
      </c>
      <c r="B262" s="16"/>
      <c r="C262" s="17"/>
    </row>
    <row r="263" spans="1:3" x14ac:dyDescent="0.25">
      <c r="A263" s="14" t="s">
        <v>265</v>
      </c>
      <c r="B263" s="16"/>
      <c r="C263" s="17"/>
    </row>
    <row r="264" spans="1:3" x14ac:dyDescent="0.25">
      <c r="A264" s="14" t="s">
        <v>266</v>
      </c>
      <c r="B264" s="16"/>
      <c r="C264" s="17"/>
    </row>
    <row r="265" spans="1:3" x14ac:dyDescent="0.25">
      <c r="A265" s="14" t="s">
        <v>267</v>
      </c>
      <c r="B265" s="16"/>
      <c r="C265" s="17"/>
    </row>
    <row r="266" spans="1:3" x14ac:dyDescent="0.25">
      <c r="A266" s="14" t="s">
        <v>268</v>
      </c>
      <c r="B266" s="16"/>
      <c r="C266" s="17"/>
    </row>
    <row r="267" spans="1:3" x14ac:dyDescent="0.25">
      <c r="A267" s="14" t="s">
        <v>269</v>
      </c>
      <c r="B267" s="16"/>
      <c r="C267" s="17"/>
    </row>
    <row r="268" spans="1:3" x14ac:dyDescent="0.25">
      <c r="A268" s="14" t="s">
        <v>270</v>
      </c>
      <c r="B268" s="16"/>
      <c r="C268" s="17"/>
    </row>
    <row r="269" spans="1:3" x14ac:dyDescent="0.25">
      <c r="A269" s="14" t="s">
        <v>271</v>
      </c>
      <c r="B269" s="16"/>
      <c r="C269" s="17"/>
    </row>
    <row r="270" spans="1:3" x14ac:dyDescent="0.25">
      <c r="A270" s="14" t="s">
        <v>272</v>
      </c>
      <c r="B270" s="16"/>
      <c r="C270" s="17"/>
    </row>
    <row r="271" spans="1:3" x14ac:dyDescent="0.25">
      <c r="A271" s="14" t="s">
        <v>273</v>
      </c>
      <c r="B271" s="16"/>
      <c r="C271" s="17"/>
    </row>
    <row r="272" spans="1:3" x14ac:dyDescent="0.25">
      <c r="A272" s="14" t="s">
        <v>274</v>
      </c>
      <c r="B272" s="16"/>
      <c r="C272" s="17"/>
    </row>
    <row r="273" spans="1:3" x14ac:dyDescent="0.25">
      <c r="A273" s="14" t="s">
        <v>275</v>
      </c>
      <c r="B273" s="16"/>
      <c r="C273" s="17"/>
    </row>
    <row r="274" spans="1:3" x14ac:dyDescent="0.25">
      <c r="A274" s="14" t="s">
        <v>276</v>
      </c>
      <c r="B274" s="16"/>
      <c r="C274" s="17"/>
    </row>
    <row r="275" spans="1:3" x14ac:dyDescent="0.25">
      <c r="A275" s="14" t="s">
        <v>277</v>
      </c>
      <c r="B275" s="16"/>
      <c r="C275" s="17"/>
    </row>
    <row r="276" spans="1:3" x14ac:dyDescent="0.25">
      <c r="A276" s="14" t="s">
        <v>278</v>
      </c>
      <c r="B276" s="16"/>
      <c r="C276" s="17"/>
    </row>
    <row r="277" spans="1:3" x14ac:dyDescent="0.25">
      <c r="A277" s="14" t="s">
        <v>279</v>
      </c>
      <c r="B277" s="16"/>
      <c r="C277" s="17"/>
    </row>
    <row r="278" spans="1:3" x14ac:dyDescent="0.25">
      <c r="A278" s="14" t="s">
        <v>280</v>
      </c>
      <c r="B278" s="16"/>
      <c r="C278" s="17"/>
    </row>
    <row r="279" spans="1:3" x14ac:dyDescent="0.25">
      <c r="A279" s="14" t="s">
        <v>281</v>
      </c>
      <c r="B279" s="16"/>
      <c r="C279" s="17"/>
    </row>
    <row r="280" spans="1:3" x14ac:dyDescent="0.25">
      <c r="A280" s="14" t="s">
        <v>282</v>
      </c>
      <c r="B280" s="16"/>
      <c r="C280" s="17"/>
    </row>
    <row r="281" spans="1:3" x14ac:dyDescent="0.25">
      <c r="A281" s="14" t="s">
        <v>283</v>
      </c>
      <c r="B281" s="16"/>
      <c r="C281" s="17"/>
    </row>
    <row r="282" spans="1:3" x14ac:dyDescent="0.25">
      <c r="A282" s="15" t="s">
        <v>319</v>
      </c>
      <c r="B282" s="19"/>
      <c r="C282" s="19"/>
    </row>
    <row r="283" spans="1:3" x14ac:dyDescent="0.25">
      <c r="A283" s="14" t="s">
        <v>284</v>
      </c>
      <c r="B283" s="16"/>
      <c r="C283" s="17"/>
    </row>
    <row r="284" spans="1:3" x14ac:dyDescent="0.25">
      <c r="A284" s="14" t="s">
        <v>285</v>
      </c>
      <c r="B284" s="16"/>
      <c r="C284" s="17"/>
    </row>
    <row r="285" spans="1:3" x14ac:dyDescent="0.25">
      <c r="A285" s="14" t="s">
        <v>286</v>
      </c>
      <c r="B285" s="16"/>
      <c r="C285" s="17"/>
    </row>
    <row r="286" spans="1:3" x14ac:dyDescent="0.25">
      <c r="A286" s="14" t="s">
        <v>287</v>
      </c>
      <c r="B286" s="16"/>
      <c r="C286" s="17"/>
    </row>
    <row r="287" spans="1:3" x14ac:dyDescent="0.25">
      <c r="A287" s="14" t="s">
        <v>288</v>
      </c>
      <c r="B287" s="16"/>
      <c r="C287" s="17"/>
    </row>
    <row r="288" spans="1:3" x14ac:dyDescent="0.25">
      <c r="A288" s="14" t="s">
        <v>289</v>
      </c>
      <c r="B288" s="16"/>
      <c r="C288" s="17"/>
    </row>
    <row r="289" spans="1:4" x14ac:dyDescent="0.25">
      <c r="A289" s="14" t="s">
        <v>290</v>
      </c>
      <c r="B289" s="16"/>
      <c r="C289" s="17"/>
    </row>
    <row r="290" spans="1:4" x14ac:dyDescent="0.25">
      <c r="A290" s="14" t="s">
        <v>291</v>
      </c>
      <c r="B290" s="16"/>
      <c r="C290" s="17"/>
    </row>
    <row r="291" spans="1:4" x14ac:dyDescent="0.25">
      <c r="A291" s="14" t="s">
        <v>292</v>
      </c>
      <c r="B291" s="16"/>
      <c r="C291" s="17"/>
    </row>
    <row r="292" spans="1:4" x14ac:dyDescent="0.25">
      <c r="A292" s="14" t="s">
        <v>293</v>
      </c>
      <c r="B292" s="16"/>
      <c r="C292" s="17"/>
    </row>
    <row r="293" spans="1:4" x14ac:dyDescent="0.25">
      <c r="A293" s="14" t="s">
        <v>294</v>
      </c>
      <c r="B293" s="16"/>
      <c r="C293" s="17"/>
    </row>
    <row r="294" spans="1:4" x14ac:dyDescent="0.25">
      <c r="A294" s="14" t="s">
        <v>295</v>
      </c>
      <c r="B294" s="16"/>
      <c r="C294" s="17"/>
    </row>
    <row r="295" spans="1:4" x14ac:dyDescent="0.25">
      <c r="A295" s="14" t="s">
        <v>296</v>
      </c>
      <c r="B295" s="16"/>
      <c r="C295" s="17"/>
    </row>
    <row r="296" spans="1:4" x14ac:dyDescent="0.25">
      <c r="A296" s="14" t="s">
        <v>297</v>
      </c>
      <c r="B296" s="16"/>
      <c r="C296" s="17"/>
    </row>
    <row r="297" spans="1:4" x14ac:dyDescent="0.25">
      <c r="A297" s="14" t="s">
        <v>298</v>
      </c>
      <c r="B297" s="16"/>
      <c r="C297" s="17"/>
    </row>
    <row r="298" spans="1:4" x14ac:dyDescent="0.25">
      <c r="A298" s="14" t="s">
        <v>299</v>
      </c>
      <c r="B298" s="16"/>
      <c r="C298" s="17"/>
    </row>
    <row r="299" spans="1:4" x14ac:dyDescent="0.25">
      <c r="A299" s="14" t="s">
        <v>300</v>
      </c>
      <c r="B299" s="16"/>
      <c r="C299" s="17"/>
    </row>
    <row r="300" spans="1:4" x14ac:dyDescent="0.25">
      <c r="A300" s="14" t="s">
        <v>301</v>
      </c>
      <c r="B300" s="16"/>
      <c r="C300" s="17"/>
    </row>
    <row r="301" spans="1:4" x14ac:dyDescent="0.25">
      <c r="A301" s="14" t="s">
        <v>302</v>
      </c>
      <c r="B301" s="16"/>
      <c r="C301" s="17"/>
    </row>
    <row r="302" spans="1:4" x14ac:dyDescent="0.25">
      <c r="A302" s="14" t="s">
        <v>303</v>
      </c>
      <c r="B302" s="16"/>
      <c r="C302" s="17"/>
      <c r="D302" s="5"/>
    </row>
    <row r="303" spans="1:4" x14ac:dyDescent="0.25">
      <c r="A303" s="14" t="s">
        <v>304</v>
      </c>
      <c r="B303" s="16"/>
      <c r="C303" s="17"/>
      <c r="D303" s="5"/>
    </row>
    <row r="304" spans="1:4" x14ac:dyDescent="0.25">
      <c r="A304" s="14" t="s">
        <v>305</v>
      </c>
      <c r="B304" s="16"/>
      <c r="C304" s="17"/>
      <c r="D304" s="5"/>
    </row>
    <row r="305" spans="1:4" x14ac:dyDescent="0.25">
      <c r="A305" s="15" t="s">
        <v>306</v>
      </c>
      <c r="B305" s="20"/>
      <c r="C305" s="21"/>
      <c r="D305" s="5"/>
    </row>
    <row r="306" spans="1:4" x14ac:dyDescent="0.25">
      <c r="A306" s="15" t="s">
        <v>307</v>
      </c>
      <c r="B306" s="20"/>
      <c r="C306" s="21"/>
      <c r="D306" s="5"/>
    </row>
    <row r="307" spans="1:4" x14ac:dyDescent="0.25">
      <c r="A307" s="15" t="s">
        <v>308</v>
      </c>
      <c r="B307" s="20"/>
      <c r="C307" s="21"/>
      <c r="D307" s="5"/>
    </row>
    <row r="308" spans="1:4" x14ac:dyDescent="0.25">
      <c r="A308" s="15" t="s">
        <v>309</v>
      </c>
      <c r="B308" s="20"/>
      <c r="C308" s="21"/>
      <c r="D308" s="5"/>
    </row>
    <row r="309" spans="1:4" x14ac:dyDescent="0.25">
      <c r="A309" s="15" t="s">
        <v>310</v>
      </c>
      <c r="B309" s="20"/>
      <c r="C309" s="21"/>
      <c r="D309" s="5"/>
    </row>
    <row r="310" spans="1:4" x14ac:dyDescent="0.25">
      <c r="A310" s="15" t="s">
        <v>311</v>
      </c>
      <c r="B310" s="20"/>
      <c r="C310" s="21"/>
      <c r="D310" s="5"/>
    </row>
    <row r="311" spans="1:4" x14ac:dyDescent="0.25">
      <c r="A311" s="15" t="s">
        <v>312</v>
      </c>
      <c r="B311" s="20"/>
      <c r="C311" s="21"/>
      <c r="D311" s="5"/>
    </row>
    <row r="312" spans="1:4" x14ac:dyDescent="0.25">
      <c r="A312" s="15" t="s">
        <v>313</v>
      </c>
      <c r="B312" s="20"/>
      <c r="C312" s="21"/>
      <c r="D312" s="5"/>
    </row>
    <row r="313" spans="1:4" x14ac:dyDescent="0.25">
      <c r="A313" s="15" t="s">
        <v>314</v>
      </c>
      <c r="B313" s="20"/>
      <c r="C313" s="21"/>
      <c r="D313" s="5"/>
    </row>
    <row r="314" spans="1:4" x14ac:dyDescent="0.25">
      <c r="A314" s="15" t="s">
        <v>315</v>
      </c>
      <c r="B314" s="20"/>
      <c r="C314" s="21"/>
      <c r="D314" s="5"/>
    </row>
    <row r="315" spans="1:4" x14ac:dyDescent="0.25">
      <c r="A315" s="15" t="s">
        <v>316</v>
      </c>
      <c r="B315" s="20"/>
      <c r="C315" s="21"/>
      <c r="D315" s="5"/>
    </row>
    <row r="316" spans="1:4" x14ac:dyDescent="0.25">
      <c r="A316" s="15" t="s">
        <v>317</v>
      </c>
      <c r="B316" s="20"/>
      <c r="C316" s="21"/>
      <c r="D316" s="5"/>
    </row>
    <row r="317" spans="1:4" x14ac:dyDescent="0.25">
      <c r="A317" s="5"/>
      <c r="B317" s="22"/>
      <c r="C317" s="22"/>
      <c r="D317" s="5"/>
    </row>
    <row r="318" spans="1:4" x14ac:dyDescent="0.25">
      <c r="A318" s="5"/>
      <c r="B318" s="5"/>
      <c r="C318" s="5"/>
      <c r="D318" s="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workbookViewId="0">
      <selection activeCell="D5" sqref="D5"/>
    </sheetView>
  </sheetViews>
  <sheetFormatPr defaultRowHeight="15" x14ac:dyDescent="0.25"/>
  <cols>
    <col min="1" max="1" width="37.85546875" customWidth="1"/>
    <col min="2" max="2" width="53.42578125" customWidth="1"/>
    <col min="4" max="4" width="65.5703125" customWidth="1"/>
    <col min="5" max="5" width="9.140625" customWidth="1"/>
  </cols>
  <sheetData>
    <row r="1" spans="1:8" ht="38.25" customHeight="1" thickBot="1" x14ac:dyDescent="0.3">
      <c r="A1" s="57" t="s">
        <v>454</v>
      </c>
      <c r="B1" s="57"/>
    </row>
    <row r="2" spans="1:8" ht="30.75" customHeight="1" thickBot="1" x14ac:dyDescent="0.3">
      <c r="A2" s="8" t="s">
        <v>327</v>
      </c>
      <c r="B2" s="9" t="s">
        <v>328</v>
      </c>
    </row>
    <row r="3" spans="1:8" ht="33.75" customHeight="1" thickBot="1" x14ac:dyDescent="0.3">
      <c r="A3" s="10" t="s">
        <v>329</v>
      </c>
      <c r="B3" s="11" t="s">
        <v>330</v>
      </c>
    </row>
    <row r="4" spans="1:8" ht="35.25" customHeight="1" thickBot="1" x14ac:dyDescent="0.3">
      <c r="A4" s="10" t="s">
        <v>331</v>
      </c>
      <c r="B4" s="11" t="s">
        <v>332</v>
      </c>
      <c r="D4" s="56" t="s">
        <v>477</v>
      </c>
    </row>
    <row r="5" spans="1:8" ht="37.5" customHeight="1" thickBot="1" x14ac:dyDescent="0.3">
      <c r="A5" s="10" t="s">
        <v>333</v>
      </c>
      <c r="B5" s="11" t="s">
        <v>334</v>
      </c>
    </row>
    <row r="6" spans="1:8" ht="36" customHeight="1" thickBot="1" x14ac:dyDescent="0.3">
      <c r="A6" s="10" t="s">
        <v>335</v>
      </c>
      <c r="B6" s="11" t="s">
        <v>336</v>
      </c>
    </row>
    <row r="7" spans="1:8" ht="38.25" customHeight="1" thickBot="1" x14ac:dyDescent="0.3">
      <c r="A7" s="10" t="s">
        <v>337</v>
      </c>
      <c r="B7" s="11" t="s">
        <v>338</v>
      </c>
    </row>
    <row r="8" spans="1:8" ht="33.75" customHeight="1" thickBot="1" x14ac:dyDescent="0.3">
      <c r="A8" s="10" t="s">
        <v>339</v>
      </c>
      <c r="B8" s="11" t="s">
        <v>340</v>
      </c>
    </row>
    <row r="9" spans="1:8" ht="33.75" customHeight="1" thickBot="1" x14ac:dyDescent="0.3">
      <c r="A9" s="10" t="s">
        <v>341</v>
      </c>
      <c r="B9" s="11" t="s">
        <v>342</v>
      </c>
    </row>
    <row r="10" spans="1:8" ht="35.25" customHeight="1" thickBot="1" x14ac:dyDescent="0.3">
      <c r="A10" s="10" t="s">
        <v>343</v>
      </c>
      <c r="B10" s="11" t="s">
        <v>344</v>
      </c>
    </row>
    <row r="11" spans="1:8" ht="29.25" customHeight="1" thickBot="1" x14ac:dyDescent="0.3">
      <c r="A11" s="10" t="s">
        <v>345</v>
      </c>
      <c r="B11" s="11" t="s">
        <v>346</v>
      </c>
    </row>
    <row r="12" spans="1:8" ht="27" customHeight="1" thickBot="1" x14ac:dyDescent="0.3">
      <c r="A12" s="10" t="s">
        <v>347</v>
      </c>
      <c r="B12" s="11" t="s">
        <v>348</v>
      </c>
    </row>
    <row r="13" spans="1:8" ht="27" customHeight="1" x14ac:dyDescent="0.25">
      <c r="A13" s="48"/>
      <c r="B13" s="49"/>
    </row>
    <row r="14" spans="1:8" x14ac:dyDescent="0.25">
      <c r="A14" s="12"/>
    </row>
    <row r="15" spans="1:8" ht="50.25" x14ac:dyDescent="0.3">
      <c r="A15" s="27"/>
      <c r="B15" s="25" t="s">
        <v>450</v>
      </c>
      <c r="C15" s="28"/>
      <c r="D15" s="28"/>
      <c r="E15" s="28"/>
      <c r="F15" s="28"/>
      <c r="G15" s="28"/>
      <c r="H15" s="28"/>
    </row>
    <row r="16" spans="1:8" ht="30.75" x14ac:dyDescent="0.25">
      <c r="A16" s="30"/>
      <c r="B16" s="25" t="s">
        <v>449</v>
      </c>
      <c r="C16" s="28"/>
      <c r="D16" s="28"/>
      <c r="E16" s="28"/>
      <c r="F16" s="28"/>
      <c r="G16" s="28"/>
      <c r="H16" s="28"/>
    </row>
    <row r="17" spans="1:2" ht="90.75" x14ac:dyDescent="0.25">
      <c r="A17" s="26" t="s">
        <v>349</v>
      </c>
      <c r="B17" s="29" t="s">
        <v>448</v>
      </c>
    </row>
    <row r="18" spans="1:2" ht="30.75" x14ac:dyDescent="0.25">
      <c r="A18" s="24"/>
      <c r="B18" s="25" t="s">
        <v>447</v>
      </c>
    </row>
    <row r="19" spans="1:2" ht="45.75" x14ac:dyDescent="0.25">
      <c r="A19" s="51"/>
      <c r="B19" s="25" t="s">
        <v>452</v>
      </c>
    </row>
    <row r="20" spans="1:2" ht="15.75" x14ac:dyDescent="0.25">
      <c r="A20" s="53"/>
      <c r="B20" s="52"/>
    </row>
    <row r="21" spans="1:2" x14ac:dyDescent="0.25">
      <c r="A21" t="s">
        <v>451</v>
      </c>
    </row>
  </sheetData>
  <mergeCells count="1">
    <mergeCell ref="A1:B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G73"/>
  <sheetViews>
    <sheetView showGridLines="0" tabSelected="1" topLeftCell="A55" workbookViewId="0">
      <selection activeCell="C57" sqref="C57"/>
    </sheetView>
  </sheetViews>
  <sheetFormatPr defaultRowHeight="14.25" x14ac:dyDescent="0.2"/>
  <cols>
    <col min="1" max="1" width="58.5703125" style="32" customWidth="1"/>
    <col min="2" max="2" width="64.7109375" style="32" customWidth="1"/>
    <col min="3" max="3" width="50.7109375" style="32" customWidth="1"/>
    <col min="4" max="16384" width="9.140625" style="32"/>
  </cols>
  <sheetData>
    <row r="1" spans="1:7" ht="82.5" customHeight="1" x14ac:dyDescent="0.6">
      <c r="A1" s="64" t="s">
        <v>455</v>
      </c>
      <c r="B1" s="64"/>
      <c r="C1" s="31"/>
      <c r="D1" s="31"/>
      <c r="E1" s="31"/>
      <c r="F1" s="31"/>
      <c r="G1" s="31"/>
    </row>
    <row r="2" spans="1:7" ht="15" customHeight="1" x14ac:dyDescent="0.2">
      <c r="A2" s="63" t="s">
        <v>456</v>
      </c>
      <c r="B2" s="33" t="s">
        <v>425</v>
      </c>
      <c r="C2" s="31"/>
      <c r="D2" s="31"/>
      <c r="E2" s="31"/>
      <c r="F2" s="31"/>
      <c r="G2" s="31"/>
    </row>
    <row r="3" spans="1:7" ht="26.25" x14ac:dyDescent="0.2">
      <c r="A3" s="63"/>
      <c r="B3" s="34" t="s">
        <v>323</v>
      </c>
      <c r="C3" s="31"/>
      <c r="D3" s="31"/>
      <c r="E3" s="31"/>
      <c r="F3" s="35"/>
      <c r="G3" s="36"/>
    </row>
    <row r="4" spans="1:7" x14ac:dyDescent="0.2">
      <c r="A4" s="63"/>
      <c r="B4" s="37" t="s">
        <v>324</v>
      </c>
      <c r="C4" s="31"/>
      <c r="D4" s="31"/>
      <c r="E4" s="36"/>
      <c r="F4" s="35"/>
      <c r="G4" s="36"/>
    </row>
    <row r="5" spans="1:7" ht="33.75" x14ac:dyDescent="0.5">
      <c r="A5" s="63"/>
      <c r="B5" s="46" t="str">
        <f>VLOOKUP(B3,'REDUKCJA emisji rocznej z gmin'!$B$2:$C$316,2,0)</f>
        <v>0,0</v>
      </c>
      <c r="C5" s="31"/>
      <c r="D5" s="31"/>
      <c r="E5" s="36"/>
      <c r="F5" s="36"/>
      <c r="G5" s="31"/>
    </row>
    <row r="6" spans="1:7" ht="20.25" x14ac:dyDescent="0.3">
      <c r="A6" s="65" t="s">
        <v>424</v>
      </c>
      <c r="B6" s="66"/>
      <c r="C6" s="31"/>
      <c r="D6" s="31"/>
      <c r="E6" s="36"/>
      <c r="F6" s="36"/>
      <c r="G6" s="31"/>
    </row>
    <row r="7" spans="1:7" ht="20.25" x14ac:dyDescent="0.3">
      <c r="A7" s="59" t="s">
        <v>423</v>
      </c>
      <c r="B7" s="59"/>
      <c r="C7" s="31"/>
      <c r="D7" s="31"/>
      <c r="E7" s="36"/>
      <c r="F7" s="36"/>
      <c r="G7" s="31"/>
    </row>
    <row r="8" spans="1:7" ht="48" customHeight="1" x14ac:dyDescent="0.25">
      <c r="A8" s="38" t="s">
        <v>326</v>
      </c>
      <c r="B8" s="39" t="s">
        <v>420</v>
      </c>
      <c r="C8" s="31"/>
      <c r="D8" s="31"/>
      <c r="E8" s="31"/>
      <c r="F8" s="31"/>
      <c r="G8" s="31"/>
    </row>
    <row r="9" spans="1:7" x14ac:dyDescent="0.2">
      <c r="A9" s="37" t="s">
        <v>421</v>
      </c>
      <c r="B9" s="37" t="s">
        <v>324</v>
      </c>
      <c r="C9" s="36"/>
      <c r="D9" s="31"/>
      <c r="E9" s="31"/>
      <c r="F9" s="31"/>
      <c r="G9" s="31"/>
    </row>
    <row r="10" spans="1:7" ht="23.25" x14ac:dyDescent="0.35">
      <c r="A10" s="40">
        <v>0</v>
      </c>
      <c r="B10" s="41">
        <f>A10*0.4653/1000</f>
        <v>0</v>
      </c>
      <c r="C10" s="36">
        <f>B10</f>
        <v>0</v>
      </c>
      <c r="D10" s="31"/>
      <c r="E10" s="31"/>
      <c r="F10" s="31"/>
      <c r="G10" s="31"/>
    </row>
    <row r="11" spans="1:7" ht="20.25" x14ac:dyDescent="0.3">
      <c r="A11" s="59" t="s">
        <v>426</v>
      </c>
      <c r="B11" s="60"/>
      <c r="C11" s="36"/>
      <c r="D11" s="31"/>
      <c r="E11" s="31"/>
      <c r="F11" s="31"/>
      <c r="G11" s="31"/>
    </row>
    <row r="12" spans="1:7" ht="20.25" x14ac:dyDescent="0.3">
      <c r="A12" s="59" t="s">
        <v>330</v>
      </c>
      <c r="B12" s="59"/>
      <c r="C12" s="36"/>
      <c r="D12" s="31"/>
      <c r="E12" s="31"/>
      <c r="F12" s="31"/>
      <c r="G12" s="31"/>
    </row>
    <row r="13" spans="1:7" ht="30" x14ac:dyDescent="0.25">
      <c r="A13" s="38" t="s">
        <v>326</v>
      </c>
      <c r="B13" s="39" t="s">
        <v>422</v>
      </c>
      <c r="C13" s="36"/>
      <c r="D13" s="31"/>
      <c r="E13" s="31"/>
      <c r="F13" s="31"/>
      <c r="G13" s="31"/>
    </row>
    <row r="14" spans="1:7" x14ac:dyDescent="0.2">
      <c r="A14" s="37" t="s">
        <v>421</v>
      </c>
      <c r="B14" s="37" t="s">
        <v>324</v>
      </c>
      <c r="C14" s="42"/>
    </row>
    <row r="15" spans="1:7" ht="23.25" x14ac:dyDescent="0.35">
      <c r="A15" s="40">
        <v>0</v>
      </c>
      <c r="B15" s="43">
        <f>A15*0.4653/1000</f>
        <v>0</v>
      </c>
      <c r="C15" s="42">
        <f>B15</f>
        <v>0</v>
      </c>
    </row>
    <row r="16" spans="1:7" ht="20.25" x14ac:dyDescent="0.3">
      <c r="A16" s="59" t="s">
        <v>427</v>
      </c>
      <c r="B16" s="60"/>
      <c r="C16" s="42"/>
    </row>
    <row r="17" spans="1:3" ht="20.25" x14ac:dyDescent="0.3">
      <c r="A17" s="61" t="s">
        <v>332</v>
      </c>
      <c r="B17" s="62"/>
      <c r="C17" s="42"/>
    </row>
    <row r="18" spans="1:3" ht="30" x14ac:dyDescent="0.25">
      <c r="A18" s="38" t="s">
        <v>326</v>
      </c>
      <c r="B18" s="39" t="s">
        <v>429</v>
      </c>
      <c r="C18" s="42"/>
    </row>
    <row r="19" spans="1:3" x14ac:dyDescent="0.2">
      <c r="A19" s="37" t="s">
        <v>421</v>
      </c>
      <c r="B19" s="37" t="s">
        <v>324</v>
      </c>
      <c r="C19" s="42"/>
    </row>
    <row r="20" spans="1:3" ht="23.25" x14ac:dyDescent="0.35">
      <c r="A20" s="40">
        <v>0</v>
      </c>
      <c r="B20" s="43">
        <f>A20*0.0444/1000</f>
        <v>0</v>
      </c>
      <c r="C20" s="42">
        <f>B20</f>
        <v>0</v>
      </c>
    </row>
    <row r="21" spans="1:3" ht="20.25" x14ac:dyDescent="0.3">
      <c r="A21" s="59" t="s">
        <v>428</v>
      </c>
      <c r="B21" s="60"/>
      <c r="C21" s="42"/>
    </row>
    <row r="22" spans="1:3" ht="20.25" x14ac:dyDescent="0.3">
      <c r="A22" s="61" t="s">
        <v>334</v>
      </c>
      <c r="B22" s="62"/>
      <c r="C22" s="42"/>
    </row>
    <row r="23" spans="1:3" ht="30" x14ac:dyDescent="0.25">
      <c r="A23" s="38" t="s">
        <v>326</v>
      </c>
      <c r="B23" s="39" t="s">
        <v>430</v>
      </c>
      <c r="C23" s="42"/>
    </row>
    <row r="24" spans="1:3" x14ac:dyDescent="0.2">
      <c r="A24" s="37" t="s">
        <v>421</v>
      </c>
      <c r="B24" s="37" t="s">
        <v>324</v>
      </c>
      <c r="C24" s="42"/>
    </row>
    <row r="25" spans="1:3" ht="23.25" x14ac:dyDescent="0.35">
      <c r="A25" s="40">
        <v>0</v>
      </c>
      <c r="B25" s="43">
        <f>A25*0.2081/1000</f>
        <v>0</v>
      </c>
      <c r="C25" s="42">
        <f>B25</f>
        <v>0</v>
      </c>
    </row>
    <row r="26" spans="1:3" ht="20.25" x14ac:dyDescent="0.3">
      <c r="A26" s="59" t="s">
        <v>431</v>
      </c>
      <c r="B26" s="60"/>
      <c r="C26" s="42"/>
    </row>
    <row r="27" spans="1:3" ht="20.25" x14ac:dyDescent="0.3">
      <c r="A27" s="61" t="s">
        <v>336</v>
      </c>
      <c r="B27" s="62"/>
      <c r="C27" s="42"/>
    </row>
    <row r="28" spans="1:3" ht="30" x14ac:dyDescent="0.25">
      <c r="A28" s="38" t="s">
        <v>326</v>
      </c>
      <c r="B28" s="39" t="s">
        <v>432</v>
      </c>
      <c r="C28" s="42"/>
    </row>
    <row r="29" spans="1:3" x14ac:dyDescent="0.2">
      <c r="A29" s="37" t="s">
        <v>421</v>
      </c>
      <c r="B29" s="37" t="s">
        <v>324</v>
      </c>
      <c r="C29" s="42"/>
    </row>
    <row r="30" spans="1:3" ht="23.25" x14ac:dyDescent="0.35">
      <c r="A30" s="40">
        <v>0</v>
      </c>
      <c r="B30" s="43">
        <f>A30*0.1847/1000</f>
        <v>0</v>
      </c>
      <c r="C30" s="42">
        <f>B30</f>
        <v>0</v>
      </c>
    </row>
    <row r="31" spans="1:3" ht="20.25" x14ac:dyDescent="0.3">
      <c r="A31" s="59" t="s">
        <v>433</v>
      </c>
      <c r="B31" s="60"/>
      <c r="C31" s="42"/>
    </row>
    <row r="32" spans="1:3" ht="20.25" x14ac:dyDescent="0.3">
      <c r="A32" s="61" t="s">
        <v>338</v>
      </c>
      <c r="B32" s="62"/>
      <c r="C32" s="42"/>
    </row>
    <row r="33" spans="1:3" ht="30" x14ac:dyDescent="0.25">
      <c r="A33" s="38" t="s">
        <v>326</v>
      </c>
      <c r="B33" s="39" t="s">
        <v>434</v>
      </c>
      <c r="C33" s="42"/>
    </row>
    <row r="34" spans="1:3" x14ac:dyDescent="0.2">
      <c r="A34" s="37" t="s">
        <v>421</v>
      </c>
      <c r="B34" s="37" t="s">
        <v>324</v>
      </c>
      <c r="C34" s="42"/>
    </row>
    <row r="35" spans="1:3" ht="23.25" x14ac:dyDescent="0.35">
      <c r="A35" s="40">
        <v>0</v>
      </c>
      <c r="B35" s="43">
        <f>A35*0.3764/1000</f>
        <v>0</v>
      </c>
      <c r="C35" s="42">
        <f>B35</f>
        <v>0</v>
      </c>
    </row>
    <row r="36" spans="1:3" ht="20.25" x14ac:dyDescent="0.3">
      <c r="A36" s="59" t="s">
        <v>435</v>
      </c>
      <c r="B36" s="60"/>
      <c r="C36" s="42"/>
    </row>
    <row r="37" spans="1:3" ht="20.25" x14ac:dyDescent="0.3">
      <c r="A37" s="61" t="s">
        <v>340</v>
      </c>
      <c r="B37" s="62"/>
      <c r="C37" s="42"/>
    </row>
    <row r="38" spans="1:3" ht="30" x14ac:dyDescent="0.25">
      <c r="A38" s="38" t="s">
        <v>326</v>
      </c>
      <c r="B38" s="39" t="s">
        <v>437</v>
      </c>
      <c r="C38" s="42"/>
    </row>
    <row r="39" spans="1:3" x14ac:dyDescent="0.2">
      <c r="A39" s="37" t="s">
        <v>421</v>
      </c>
      <c r="B39" s="37" t="s">
        <v>324</v>
      </c>
      <c r="C39" s="42"/>
    </row>
    <row r="40" spans="1:3" ht="23.25" x14ac:dyDescent="0.35">
      <c r="A40" s="40">
        <v>0</v>
      </c>
      <c r="B40" s="43">
        <f>A40*0.4647/1000</f>
        <v>0</v>
      </c>
      <c r="C40" s="42">
        <f>B40</f>
        <v>0</v>
      </c>
    </row>
    <row r="41" spans="1:3" ht="20.25" x14ac:dyDescent="0.3">
      <c r="A41" s="59" t="s">
        <v>436</v>
      </c>
      <c r="B41" s="60"/>
      <c r="C41" s="42"/>
    </row>
    <row r="42" spans="1:3" ht="20.25" x14ac:dyDescent="0.3">
      <c r="A42" s="61" t="s">
        <v>342</v>
      </c>
      <c r="B42" s="62"/>
      <c r="C42" s="42"/>
    </row>
    <row r="43" spans="1:3" ht="30" x14ac:dyDescent="0.25">
      <c r="A43" s="38" t="s">
        <v>326</v>
      </c>
      <c r="B43" s="39" t="s">
        <v>438</v>
      </c>
      <c r="C43" s="42"/>
    </row>
    <row r="44" spans="1:3" x14ac:dyDescent="0.2">
      <c r="A44" s="37" t="s">
        <v>421</v>
      </c>
      <c r="B44" s="37" t="s">
        <v>324</v>
      </c>
      <c r="C44" s="42"/>
    </row>
    <row r="45" spans="1:3" ht="23.25" x14ac:dyDescent="0.35">
      <c r="A45" s="40">
        <v>0</v>
      </c>
      <c r="B45" s="43">
        <f>A45*0.4609/1000</f>
        <v>0</v>
      </c>
      <c r="C45" s="42">
        <f>B45</f>
        <v>0</v>
      </c>
    </row>
    <row r="46" spans="1:3" ht="20.25" x14ac:dyDescent="0.3">
      <c r="A46" s="59" t="s">
        <v>439</v>
      </c>
      <c r="B46" s="60"/>
      <c r="C46" s="42"/>
    </row>
    <row r="47" spans="1:3" ht="20.25" x14ac:dyDescent="0.3">
      <c r="A47" s="61" t="s">
        <v>344</v>
      </c>
      <c r="B47" s="62"/>
      <c r="C47" s="42"/>
    </row>
    <row r="48" spans="1:3" ht="30" x14ac:dyDescent="0.25">
      <c r="A48" s="38" t="s">
        <v>326</v>
      </c>
      <c r="B48" s="39" t="s">
        <v>440</v>
      </c>
      <c r="C48" s="42"/>
    </row>
    <row r="49" spans="1:3" x14ac:dyDescent="0.2">
      <c r="A49" s="37" t="s">
        <v>421</v>
      </c>
      <c r="B49" s="37" t="s">
        <v>324</v>
      </c>
      <c r="C49" s="42"/>
    </row>
    <row r="50" spans="1:3" ht="23.25" x14ac:dyDescent="0.35">
      <c r="A50" s="40">
        <v>0</v>
      </c>
      <c r="B50" s="43">
        <f>A50*0.4653/1000</f>
        <v>0</v>
      </c>
      <c r="C50" s="42">
        <f>B50</f>
        <v>0</v>
      </c>
    </row>
    <row r="51" spans="1:3" ht="20.25" x14ac:dyDescent="0.3">
      <c r="A51" s="59" t="s">
        <v>441</v>
      </c>
      <c r="B51" s="60"/>
      <c r="C51" s="42"/>
    </row>
    <row r="52" spans="1:3" ht="20.25" x14ac:dyDescent="0.3">
      <c r="A52" s="61" t="s">
        <v>346</v>
      </c>
      <c r="B52" s="62"/>
      <c r="C52" s="42"/>
    </row>
    <row r="53" spans="1:3" ht="30" x14ac:dyDescent="0.25">
      <c r="A53" s="38" t="s">
        <v>326</v>
      </c>
      <c r="B53" s="39" t="s">
        <v>442</v>
      </c>
      <c r="C53" s="42"/>
    </row>
    <row r="54" spans="1:3" x14ac:dyDescent="0.2">
      <c r="A54" s="37" t="s">
        <v>421</v>
      </c>
      <c r="B54" s="37" t="s">
        <v>324</v>
      </c>
      <c r="C54" s="42"/>
    </row>
    <row r="55" spans="1:3" ht="23.25" x14ac:dyDescent="0.35">
      <c r="A55" s="40">
        <v>0</v>
      </c>
      <c r="B55" s="43">
        <f>A55*0.0358/1000</f>
        <v>0</v>
      </c>
      <c r="C55" s="42">
        <f>B55</f>
        <v>0</v>
      </c>
    </row>
    <row r="56" spans="1:3" ht="20.25" x14ac:dyDescent="0.3">
      <c r="A56" s="59" t="s">
        <v>443</v>
      </c>
      <c r="B56" s="60"/>
      <c r="C56" s="42"/>
    </row>
    <row r="57" spans="1:3" ht="20.25" x14ac:dyDescent="0.3">
      <c r="A57" s="61" t="s">
        <v>348</v>
      </c>
      <c r="B57" s="62"/>
      <c r="C57" s="42"/>
    </row>
    <row r="58" spans="1:3" ht="30" x14ac:dyDescent="0.25">
      <c r="A58" s="38" t="s">
        <v>326</v>
      </c>
      <c r="B58" s="39" t="s">
        <v>444</v>
      </c>
      <c r="C58" s="42"/>
    </row>
    <row r="59" spans="1:3" x14ac:dyDescent="0.2">
      <c r="A59" s="37" t="s">
        <v>421</v>
      </c>
      <c r="B59" s="37" t="s">
        <v>324</v>
      </c>
      <c r="C59" s="42"/>
    </row>
    <row r="60" spans="1:3" ht="23.25" x14ac:dyDescent="0.35">
      <c r="A60" s="44">
        <v>0</v>
      </c>
      <c r="B60" s="45">
        <f>A60*0.1395/1000</f>
        <v>0</v>
      </c>
      <c r="C60" s="42">
        <f>B60</f>
        <v>0</v>
      </c>
    </row>
    <row r="61" spans="1:3" ht="108" customHeight="1" x14ac:dyDescent="0.5">
      <c r="A61" s="58" t="s">
        <v>446</v>
      </c>
      <c r="B61" s="58"/>
      <c r="C61" s="47">
        <f>SUM(C10:C60)</f>
        <v>0</v>
      </c>
    </row>
    <row r="62" spans="1:3" ht="70.5" customHeight="1" x14ac:dyDescent="0.5">
      <c r="A62" s="58" t="s">
        <v>445</v>
      </c>
      <c r="B62" s="58"/>
      <c r="C62" s="50" t="str">
        <f>IF(C61&gt;B5,"Tak","Nie")</f>
        <v>Nie</v>
      </c>
    </row>
    <row r="73" spans="4:4" x14ac:dyDescent="0.2">
      <c r="D73" s="32" t="s">
        <v>349</v>
      </c>
    </row>
  </sheetData>
  <mergeCells count="26">
    <mergeCell ref="A2:A5"/>
    <mergeCell ref="A1:B1"/>
    <mergeCell ref="A6:B6"/>
    <mergeCell ref="A11:B11"/>
    <mergeCell ref="A46:B46"/>
    <mergeCell ref="A7:B7"/>
    <mergeCell ref="A16:B16"/>
    <mergeCell ref="A17:B17"/>
    <mergeCell ref="A21:B21"/>
    <mergeCell ref="A22:B22"/>
    <mergeCell ref="A12:B12"/>
    <mergeCell ref="A47:B47"/>
    <mergeCell ref="A32:B32"/>
    <mergeCell ref="A36:B36"/>
    <mergeCell ref="A37:B37"/>
    <mergeCell ref="A26:B26"/>
    <mergeCell ref="A27:B27"/>
    <mergeCell ref="A31:B31"/>
    <mergeCell ref="A42:B42"/>
    <mergeCell ref="A41:B41"/>
    <mergeCell ref="A61:B61"/>
    <mergeCell ref="A62:B62"/>
    <mergeCell ref="A51:B51"/>
    <mergeCell ref="A52:B52"/>
    <mergeCell ref="A56:B56"/>
    <mergeCell ref="A57:B57"/>
  </mergeCells>
  <dataValidations count="1">
    <dataValidation type="list" showInputMessage="1" showErrorMessage="1" promptTitle="miasto" sqref="B3">
      <formula1>gmina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REDUKCJA emisji rocznej z gmin</vt:lpstr>
      <vt:lpstr>Objaśnienia</vt:lpstr>
      <vt:lpstr>PM2,5 - obliczenie efektu</vt:lpstr>
      <vt:lpstr>gmina</vt:lpstr>
      <vt:lpstr>miasto</vt:lpstr>
    </vt:vector>
  </TitlesOfParts>
  <Company>Urząd Marszałkowski Województwa Mazowieckiego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Bonarowska Marta</dc:creator>
  <cp:lastModifiedBy>Bonarowska Marta</cp:lastModifiedBy>
  <dcterms:created xsi:type="dcterms:W3CDTF">2017-12-14T09:06:21Z</dcterms:created>
  <dcterms:modified xsi:type="dcterms:W3CDTF">2018-06-27T07:23:26Z</dcterms:modified>
</cp:coreProperties>
</file>